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1353 Travel Reports\2019\2019\National Aeronautics &amp; Space Administration\NOVEMBER\"/>
    </mc:Choice>
  </mc:AlternateContent>
  <bookViews>
    <workbookView xWindow="0" yWindow="0" windowWidth="16452" windowHeight="5052" activeTab="1"/>
  </bookViews>
  <sheets>
    <sheet name="AFRC" sheetId="5" r:id="rId1"/>
    <sheet name="ARC" sheetId="6" r:id="rId2"/>
    <sheet name="GRC" sheetId="8" r:id="rId3"/>
    <sheet name="GSFC" sheetId="9" r:id="rId4"/>
    <sheet name="GSFC (2)" sheetId="20" r:id="rId5"/>
    <sheet name="HQ" sheetId="10" r:id="rId6"/>
    <sheet name="JSC" sheetId="11" r:id="rId7"/>
    <sheet name="KSC" sheetId="12" r:id="rId8"/>
    <sheet name="LARC" sheetId="13" r:id="rId9"/>
    <sheet name="MSFC" sheetId="14" r:id="rId10"/>
    <sheet name="NSSC" sheetId="15" r:id="rId11"/>
    <sheet name="SSC" sheetId="16" r:id="rId12"/>
  </sheets>
  <definedNames>
    <definedName name="_xlnm._FilterDatabase" localSheetId="6" hidden="1">JSC!$B$425:$F$505</definedName>
  </definedNames>
  <calcPr calcId="162913"/>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423" i="11" l="1"/>
  <c r="T422" i="11"/>
  <c r="T424" i="11" s="1"/>
  <c r="M421" i="20"/>
  <c r="Q423" i="20" l="1"/>
  <c r="J9" i="20" s="1"/>
  <c r="Q422" i="20"/>
  <c r="H9" i="20" s="1"/>
  <c r="A18" i="20"/>
  <c r="A22" i="20" s="1"/>
  <c r="A26" i="20" s="1"/>
  <c r="A30" i="20" s="1"/>
  <c r="A34" i="20" s="1"/>
  <c r="A38" i="20" s="1"/>
  <c r="A42" i="20" s="1"/>
  <c r="A46" i="20" s="1"/>
  <c r="A50" i="20" s="1"/>
  <c r="A54" i="20" s="1"/>
  <c r="A58" i="20" s="1"/>
  <c r="A62" i="20" s="1"/>
  <c r="A66" i="20" s="1"/>
  <c r="A70" i="20" s="1"/>
  <c r="A74" i="20" s="1"/>
  <c r="A78" i="20" s="1"/>
  <c r="A82" i="20" s="1"/>
  <c r="A86" i="20" s="1"/>
  <c r="A90" i="20" s="1"/>
  <c r="A94" i="20" s="1"/>
  <c r="A98" i="20" s="1"/>
  <c r="A102" i="20" s="1"/>
  <c r="A106" i="20" s="1"/>
  <c r="A110" i="20" s="1"/>
  <c r="A114" i="20" s="1"/>
  <c r="A118" i="20" s="1"/>
  <c r="A122" i="20" s="1"/>
  <c r="A126" i="20" s="1"/>
  <c r="A130" i="20" s="1"/>
  <c r="A134" i="20" s="1"/>
  <c r="A138" i="20" s="1"/>
  <c r="A142" i="20" s="1"/>
  <c r="A146" i="20" s="1"/>
  <c r="A150" i="20" s="1"/>
  <c r="A154" i="20" s="1"/>
  <c r="A158" i="20" s="1"/>
  <c r="A162" i="20" s="1"/>
  <c r="A166" i="20" s="1"/>
  <c r="A170" i="20" s="1"/>
  <c r="A174" i="20" s="1"/>
  <c r="A178" i="20" s="1"/>
  <c r="A182" i="20" s="1"/>
  <c r="A186" i="20" s="1"/>
  <c r="A190" i="20" s="1"/>
  <c r="A194" i="20" s="1"/>
  <c r="A198" i="20" s="1"/>
  <c r="A202" i="20" s="1"/>
  <c r="A206" i="20" s="1"/>
  <c r="A210" i="20" s="1"/>
  <c r="A214" i="20" s="1"/>
  <c r="A218" i="20" s="1"/>
  <c r="A222" i="20" s="1"/>
  <c r="A226" i="20" s="1"/>
  <c r="A230" i="20" s="1"/>
  <c r="A234" i="20" s="1"/>
  <c r="A238" i="20" s="1"/>
  <c r="A242" i="20" s="1"/>
  <c r="A246" i="20" s="1"/>
  <c r="A250" i="20" s="1"/>
  <c r="A254" i="20" s="1"/>
  <c r="A258" i="20" s="1"/>
  <c r="A262" i="20" s="1"/>
  <c r="A266" i="20" s="1"/>
  <c r="A270" i="20" s="1"/>
  <c r="A274" i="20" s="1"/>
  <c r="A278" i="20" s="1"/>
  <c r="A282" i="20" s="1"/>
  <c r="A286" i="20" s="1"/>
  <c r="A290" i="20" s="1"/>
  <c r="A294" i="20" s="1"/>
  <c r="A298" i="20" s="1"/>
  <c r="A302" i="20" s="1"/>
  <c r="A306" i="20" s="1"/>
  <c r="A310" i="20" s="1"/>
  <c r="A314" i="20" s="1"/>
  <c r="A318" i="20" s="1"/>
  <c r="A322" i="20" s="1"/>
  <c r="A326" i="20" s="1"/>
  <c r="A330" i="20" s="1"/>
  <c r="A334" i="20" s="1"/>
  <c r="A338" i="20" s="1"/>
  <c r="A342" i="20" s="1"/>
  <c r="A346" i="20" s="1"/>
  <c r="A350" i="20" s="1"/>
  <c r="A354" i="20" s="1"/>
  <c r="A358" i="20" s="1"/>
  <c r="A362" i="20" s="1"/>
  <c r="A366" i="20" s="1"/>
  <c r="A370" i="20" s="1"/>
  <c r="A374" i="20" s="1"/>
  <c r="A378" i="20" s="1"/>
  <c r="A382" i="20" s="1"/>
  <c r="A386" i="20" s="1"/>
  <c r="A390" i="20" s="1"/>
  <c r="A394" i="20" s="1"/>
  <c r="A398" i="20" s="1"/>
  <c r="A402" i="20" s="1"/>
  <c r="A406" i="20" s="1"/>
  <c r="A410" i="20" s="1"/>
  <c r="A414" i="20" s="1"/>
  <c r="M140" i="13" l="1"/>
  <c r="M139" i="13"/>
  <c r="M135" i="13"/>
  <c r="M131" i="13"/>
  <c r="M129" i="13"/>
  <c r="M127" i="13"/>
  <c r="M125" i="13"/>
  <c r="M123" i="13"/>
  <c r="M119" i="13"/>
  <c r="M115" i="13"/>
  <c r="M111" i="13"/>
  <c r="M109" i="13"/>
  <c r="M107" i="13"/>
  <c r="M101" i="13"/>
  <c r="M99" i="13"/>
  <c r="M96" i="13"/>
  <c r="M93" i="13"/>
  <c r="M91" i="13"/>
  <c r="M87" i="13"/>
  <c r="M81" i="13"/>
  <c r="M79" i="13"/>
  <c r="M77" i="13"/>
  <c r="M75" i="13"/>
  <c r="M71" i="13"/>
  <c r="M69" i="13"/>
  <c r="M67" i="13"/>
  <c r="M65" i="13"/>
  <c r="M64" i="13"/>
  <c r="M63" i="13"/>
  <c r="M59" i="13"/>
  <c r="M57" i="13"/>
  <c r="M55" i="13"/>
  <c r="M53" i="13"/>
  <c r="M51" i="13"/>
  <c r="M47" i="13"/>
  <c r="M44" i="13"/>
  <c r="M43" i="13"/>
  <c r="M39" i="13"/>
  <c r="M37" i="13"/>
  <c r="M31" i="13"/>
  <c r="M27" i="13"/>
  <c r="M23" i="13"/>
  <c r="M19" i="13"/>
  <c r="M104" i="14" l="1"/>
  <c r="M24" i="14"/>
  <c r="C329" i="11" l="1"/>
  <c r="C333" i="11"/>
  <c r="C337" i="11"/>
  <c r="C341" i="11"/>
  <c r="C345" i="11"/>
  <c r="C349" i="11"/>
  <c r="C353" i="11"/>
  <c r="C357" i="11"/>
  <c r="C361" i="11"/>
  <c r="C365" i="11"/>
  <c r="C369" i="11"/>
  <c r="C373" i="11"/>
  <c r="C133" i="11"/>
  <c r="C137" i="11"/>
  <c r="C141" i="11"/>
  <c r="C145" i="11"/>
  <c r="C149" i="11"/>
  <c r="C153" i="11"/>
  <c r="C157" i="11"/>
  <c r="C161" i="11"/>
  <c r="C165" i="11"/>
  <c r="C169" i="11"/>
  <c r="C173" i="11"/>
  <c r="C177" i="11"/>
  <c r="C181" i="11"/>
  <c r="C185" i="11"/>
  <c r="C189" i="11"/>
  <c r="C193" i="11"/>
  <c r="C197" i="11"/>
  <c r="C201" i="11"/>
  <c r="C205" i="11"/>
  <c r="C209" i="11"/>
  <c r="C213" i="11"/>
  <c r="C217" i="11"/>
  <c r="C221" i="11"/>
  <c r="C225" i="11"/>
  <c r="C229" i="11"/>
  <c r="C233" i="11"/>
  <c r="C237" i="11"/>
  <c r="C241" i="11"/>
  <c r="C245" i="11"/>
  <c r="C249" i="11"/>
  <c r="C253" i="11"/>
  <c r="C257" i="11"/>
  <c r="C261" i="11"/>
  <c r="C265" i="11"/>
  <c r="C269" i="11"/>
  <c r="C273" i="11"/>
  <c r="C277" i="11"/>
  <c r="C281" i="11"/>
  <c r="C285" i="11"/>
  <c r="C289" i="11"/>
  <c r="C293" i="11"/>
  <c r="C297" i="11"/>
  <c r="C301" i="11"/>
  <c r="C305" i="11"/>
  <c r="C309" i="11"/>
  <c r="C313" i="11"/>
  <c r="C317" i="11"/>
  <c r="C321" i="11"/>
  <c r="C325" i="11"/>
  <c r="C125" i="11"/>
  <c r="F505" i="11"/>
  <c r="C129" i="11"/>
  <c r="C121" i="11"/>
  <c r="C117" i="11"/>
  <c r="C113" i="11"/>
  <c r="C109" i="11"/>
  <c r="C105" i="11"/>
  <c r="C101" i="11"/>
  <c r="C97" i="11"/>
  <c r="C93" i="11"/>
  <c r="C89" i="11"/>
  <c r="C85" i="11"/>
  <c r="C81" i="11"/>
  <c r="C77" i="11"/>
  <c r="C73" i="11"/>
  <c r="C69" i="11"/>
  <c r="C65" i="11"/>
  <c r="C61" i="11"/>
  <c r="C57" i="11"/>
  <c r="C53" i="11"/>
  <c r="C49" i="11"/>
  <c r="C45" i="11"/>
  <c r="C41" i="11"/>
  <c r="C37" i="11"/>
  <c r="C33" i="11"/>
  <c r="C29" i="11"/>
  <c r="C25" i="11"/>
  <c r="C21" i="11"/>
  <c r="Q422" i="5" l="1"/>
  <c r="Q423" i="16" l="1"/>
  <c r="J9" i="16" s="1"/>
  <c r="Q422" i="16"/>
  <c r="H9" i="16" s="1"/>
  <c r="A18" i="16"/>
  <c r="A22" i="16" s="1"/>
  <c r="A26" i="16" s="1"/>
  <c r="A30" i="16" s="1"/>
  <c r="A34" i="16" s="1"/>
  <c r="A38" i="16" s="1"/>
  <c r="A42" i="16" s="1"/>
  <c r="A46" i="16" s="1"/>
  <c r="A50" i="16" s="1"/>
  <c r="A54" i="16" s="1"/>
  <c r="A58" i="16" s="1"/>
  <c r="A62" i="16" s="1"/>
  <c r="A66" i="16" s="1"/>
  <c r="A70" i="16" s="1"/>
  <c r="A74" i="16" s="1"/>
  <c r="A78" i="16" s="1"/>
  <c r="A82" i="16" s="1"/>
  <c r="A86" i="16" s="1"/>
  <c r="A90" i="16" s="1"/>
  <c r="A94" i="16" s="1"/>
  <c r="A98" i="16" s="1"/>
  <c r="A102" i="16" s="1"/>
  <c r="A106" i="16" s="1"/>
  <c r="A110" i="16" s="1"/>
  <c r="A114" i="16" s="1"/>
  <c r="A118" i="16" s="1"/>
  <c r="A122" i="16" s="1"/>
  <c r="A126" i="16" s="1"/>
  <c r="A130" i="16" s="1"/>
  <c r="A134" i="16" s="1"/>
  <c r="A138" i="16" s="1"/>
  <c r="A142" i="16" s="1"/>
  <c r="A146" i="16" s="1"/>
  <c r="A150" i="16" s="1"/>
  <c r="A154" i="16" s="1"/>
  <c r="A158" i="16" s="1"/>
  <c r="A162" i="16" s="1"/>
  <c r="A166" i="16" s="1"/>
  <c r="A170" i="16" s="1"/>
  <c r="A174" i="16" s="1"/>
  <c r="A178" i="16" s="1"/>
  <c r="A182" i="16" s="1"/>
  <c r="A186" i="16" s="1"/>
  <c r="A190" i="16" s="1"/>
  <c r="A194" i="16" s="1"/>
  <c r="A198" i="16" s="1"/>
  <c r="A202" i="16" s="1"/>
  <c r="A206" i="16" s="1"/>
  <c r="A210" i="16" s="1"/>
  <c r="A214" i="16" s="1"/>
  <c r="A218" i="16" s="1"/>
  <c r="A222" i="16" s="1"/>
  <c r="A226" i="16" s="1"/>
  <c r="A230" i="16" s="1"/>
  <c r="A234" i="16" s="1"/>
  <c r="A238" i="16" s="1"/>
  <c r="A242" i="16" s="1"/>
  <c r="A246" i="16" s="1"/>
  <c r="A250" i="16" s="1"/>
  <c r="A254" i="16" s="1"/>
  <c r="A258" i="16" s="1"/>
  <c r="A262" i="16" s="1"/>
  <c r="A266" i="16" s="1"/>
  <c r="A270" i="16" s="1"/>
  <c r="A274" i="16" s="1"/>
  <c r="A278" i="16" s="1"/>
  <c r="A282" i="16" s="1"/>
  <c r="A286" i="16" s="1"/>
  <c r="A290" i="16" s="1"/>
  <c r="A294" i="16" s="1"/>
  <c r="A298" i="16" s="1"/>
  <c r="A302" i="16" s="1"/>
  <c r="A306" i="16" s="1"/>
  <c r="A310" i="16" s="1"/>
  <c r="A314" i="16" s="1"/>
  <c r="A318" i="16" s="1"/>
  <c r="A322" i="16" s="1"/>
  <c r="A326" i="16" s="1"/>
  <c r="A330" i="16" s="1"/>
  <c r="A334" i="16" s="1"/>
  <c r="A338" i="16" s="1"/>
  <c r="A342" i="16" s="1"/>
  <c r="A346" i="16" s="1"/>
  <c r="A350" i="16" s="1"/>
  <c r="A354" i="16" s="1"/>
  <c r="A358" i="16" s="1"/>
  <c r="A362" i="16" s="1"/>
  <c r="A366" i="16" s="1"/>
  <c r="A370" i="16" s="1"/>
  <c r="A374" i="16" s="1"/>
  <c r="A378" i="16" s="1"/>
  <c r="A382" i="16" s="1"/>
  <c r="A386" i="16" s="1"/>
  <c r="A390" i="16" s="1"/>
  <c r="A394" i="16" s="1"/>
  <c r="A398" i="16" s="1"/>
  <c r="A402" i="16" s="1"/>
  <c r="A406" i="16" s="1"/>
  <c r="A410" i="16" s="1"/>
  <c r="A414" i="16" s="1"/>
  <c r="Q423" i="15"/>
  <c r="J9" i="15" s="1"/>
  <c r="Q422" i="15"/>
  <c r="A18" i="15"/>
  <c r="A22" i="15" s="1"/>
  <c r="A26" i="15" s="1"/>
  <c r="A30" i="15" s="1"/>
  <c r="A34" i="15" s="1"/>
  <c r="A38" i="15" s="1"/>
  <c r="A42" i="15" s="1"/>
  <c r="A46" i="15" s="1"/>
  <c r="A50" i="15" s="1"/>
  <c r="A54" i="15" s="1"/>
  <c r="A58" i="15" s="1"/>
  <c r="A62" i="15" s="1"/>
  <c r="A66" i="15" s="1"/>
  <c r="A70" i="15" s="1"/>
  <c r="A74" i="15" s="1"/>
  <c r="A78" i="15" s="1"/>
  <c r="A82" i="15" s="1"/>
  <c r="A86" i="15" s="1"/>
  <c r="A90" i="15" s="1"/>
  <c r="A94" i="15" s="1"/>
  <c r="A98" i="15" s="1"/>
  <c r="A102" i="15" s="1"/>
  <c r="A106" i="15" s="1"/>
  <c r="A110" i="15" s="1"/>
  <c r="A114" i="15" s="1"/>
  <c r="A118" i="15" s="1"/>
  <c r="A122" i="15" s="1"/>
  <c r="A126" i="15" s="1"/>
  <c r="A130" i="15" s="1"/>
  <c r="A134" i="15" s="1"/>
  <c r="A138" i="15" s="1"/>
  <c r="A142" i="15" s="1"/>
  <c r="A146" i="15" s="1"/>
  <c r="A150" i="15" s="1"/>
  <c r="A154" i="15" s="1"/>
  <c r="A158" i="15" s="1"/>
  <c r="A162" i="15" s="1"/>
  <c r="A166" i="15" s="1"/>
  <c r="A170" i="15" s="1"/>
  <c r="A174" i="15" s="1"/>
  <c r="A178" i="15" s="1"/>
  <c r="A182" i="15" s="1"/>
  <c r="A186" i="15" s="1"/>
  <c r="A190" i="15" s="1"/>
  <c r="A194" i="15" s="1"/>
  <c r="A198" i="15" s="1"/>
  <c r="A202" i="15" s="1"/>
  <c r="A206" i="15" s="1"/>
  <c r="A210" i="15" s="1"/>
  <c r="A214" i="15" s="1"/>
  <c r="A218" i="15" s="1"/>
  <c r="A222" i="15" s="1"/>
  <c r="A226" i="15" s="1"/>
  <c r="A230" i="15" s="1"/>
  <c r="A234" i="15" s="1"/>
  <c r="A238" i="15" s="1"/>
  <c r="A242" i="15" s="1"/>
  <c r="A246" i="15" s="1"/>
  <c r="A250" i="15" s="1"/>
  <c r="A254" i="15" s="1"/>
  <c r="A258" i="15" s="1"/>
  <c r="A262" i="15" s="1"/>
  <c r="A266" i="15" s="1"/>
  <c r="A270" i="15" s="1"/>
  <c r="A274" i="15" s="1"/>
  <c r="A278" i="15" s="1"/>
  <c r="A282" i="15" s="1"/>
  <c r="A286" i="15" s="1"/>
  <c r="A290" i="15" s="1"/>
  <c r="A294" i="15" s="1"/>
  <c r="A298" i="15" s="1"/>
  <c r="A302" i="15" s="1"/>
  <c r="A306" i="15" s="1"/>
  <c r="A310" i="15" s="1"/>
  <c r="A314" i="15" s="1"/>
  <c r="A318" i="15" s="1"/>
  <c r="A322" i="15" s="1"/>
  <c r="A326" i="15" s="1"/>
  <c r="A330" i="15" s="1"/>
  <c r="A334" i="15" s="1"/>
  <c r="A338" i="15" s="1"/>
  <c r="A342" i="15" s="1"/>
  <c r="A346" i="15" s="1"/>
  <c r="A350" i="15" s="1"/>
  <c r="A354" i="15" s="1"/>
  <c r="A358" i="15" s="1"/>
  <c r="A362" i="15" s="1"/>
  <c r="A366" i="15" s="1"/>
  <c r="A370" i="15" s="1"/>
  <c r="A374" i="15" s="1"/>
  <c r="A378" i="15" s="1"/>
  <c r="A382" i="15" s="1"/>
  <c r="A386" i="15" s="1"/>
  <c r="A390" i="15" s="1"/>
  <c r="A394" i="15" s="1"/>
  <c r="A398" i="15" s="1"/>
  <c r="A402" i="15" s="1"/>
  <c r="A406" i="15" s="1"/>
  <c r="A410" i="15" s="1"/>
  <c r="A414" i="15" s="1"/>
  <c r="H9" i="15"/>
  <c r="Q423" i="14"/>
  <c r="J9" i="14" s="1"/>
  <c r="Q422" i="14"/>
  <c r="H9" i="14" s="1"/>
  <c r="A18" i="14"/>
  <c r="A22" i="14" s="1"/>
  <c r="A26" i="14" s="1"/>
  <c r="A30" i="14" s="1"/>
  <c r="A34" i="14" s="1"/>
  <c r="A38" i="14" s="1"/>
  <c r="A42" i="14" s="1"/>
  <c r="A46" i="14" s="1"/>
  <c r="A50" i="14" s="1"/>
  <c r="A54" i="14" s="1"/>
  <c r="A58" i="14" s="1"/>
  <c r="A62" i="14" s="1"/>
  <c r="A66" i="14" s="1"/>
  <c r="A70" i="14" s="1"/>
  <c r="A74" i="14" s="1"/>
  <c r="A78" i="14" s="1"/>
  <c r="A82" i="14" s="1"/>
  <c r="A86" i="14" s="1"/>
  <c r="A90" i="14" s="1"/>
  <c r="A94" i="14" s="1"/>
  <c r="A98" i="14" s="1"/>
  <c r="A102" i="14" s="1"/>
  <c r="A106" i="14" s="1"/>
  <c r="A110" i="14" s="1"/>
  <c r="A114" i="14" s="1"/>
  <c r="A118" i="14" s="1"/>
  <c r="A122" i="14" s="1"/>
  <c r="A126" i="14" s="1"/>
  <c r="A130" i="14" s="1"/>
  <c r="A134" i="14" s="1"/>
  <c r="A138" i="14" s="1"/>
  <c r="A142" i="14" s="1"/>
  <c r="A146" i="14" s="1"/>
  <c r="A150" i="14" s="1"/>
  <c r="A154" i="14" s="1"/>
  <c r="A158" i="14" s="1"/>
  <c r="A162" i="14" s="1"/>
  <c r="A166" i="14" s="1"/>
  <c r="A170" i="14" s="1"/>
  <c r="A174" i="14" s="1"/>
  <c r="A178" i="14" s="1"/>
  <c r="A182" i="14" s="1"/>
  <c r="A186" i="14" s="1"/>
  <c r="A190" i="14" s="1"/>
  <c r="A194" i="14" s="1"/>
  <c r="A198" i="14" s="1"/>
  <c r="A202" i="14" s="1"/>
  <c r="A206" i="14" s="1"/>
  <c r="A210" i="14" s="1"/>
  <c r="A214" i="14" s="1"/>
  <c r="A218" i="14" s="1"/>
  <c r="A222" i="14" s="1"/>
  <c r="A226" i="14" s="1"/>
  <c r="A230" i="14" s="1"/>
  <c r="A234" i="14" s="1"/>
  <c r="A238" i="14" s="1"/>
  <c r="A242" i="14" s="1"/>
  <c r="A246" i="14" s="1"/>
  <c r="A250" i="14" s="1"/>
  <c r="A254" i="14" s="1"/>
  <c r="A258" i="14" s="1"/>
  <c r="A262" i="14" s="1"/>
  <c r="A266" i="14" s="1"/>
  <c r="A270" i="14" s="1"/>
  <c r="A274" i="14" s="1"/>
  <c r="A278" i="14" s="1"/>
  <c r="A282" i="14" s="1"/>
  <c r="A286" i="14" s="1"/>
  <c r="A290" i="14" s="1"/>
  <c r="A294" i="14" s="1"/>
  <c r="A298" i="14" s="1"/>
  <c r="A302" i="14" s="1"/>
  <c r="A306" i="14" s="1"/>
  <c r="A310" i="14" s="1"/>
  <c r="A314" i="14" s="1"/>
  <c r="A318" i="14" s="1"/>
  <c r="A322" i="14" s="1"/>
  <c r="A326" i="14" s="1"/>
  <c r="A330" i="14" s="1"/>
  <c r="A334" i="14" s="1"/>
  <c r="A338" i="14" s="1"/>
  <c r="A342" i="14" s="1"/>
  <c r="A346" i="14" s="1"/>
  <c r="A350" i="14" s="1"/>
  <c r="A354" i="14" s="1"/>
  <c r="A358" i="14" s="1"/>
  <c r="A362" i="14" s="1"/>
  <c r="A366" i="14" s="1"/>
  <c r="A370" i="14" s="1"/>
  <c r="A374" i="14" s="1"/>
  <c r="A378" i="14" s="1"/>
  <c r="A382" i="14" s="1"/>
  <c r="A386" i="14" s="1"/>
  <c r="A390" i="14" s="1"/>
  <c r="A394" i="14" s="1"/>
  <c r="A398" i="14" s="1"/>
  <c r="A402" i="14" s="1"/>
  <c r="A406" i="14" s="1"/>
  <c r="A410" i="14" s="1"/>
  <c r="A414" i="14" s="1"/>
  <c r="Q423" i="13"/>
  <c r="J9" i="13" s="1"/>
  <c r="Q422" i="13"/>
  <c r="H9" i="13" s="1"/>
  <c r="A18" i="13"/>
  <c r="A22" i="13" s="1"/>
  <c r="A26" i="13" s="1"/>
  <c r="A30" i="13" s="1"/>
  <c r="A34" i="13" s="1"/>
  <c r="A38" i="13" s="1"/>
  <c r="A42" i="13" s="1"/>
  <c r="A46" i="13" s="1"/>
  <c r="A50" i="13" s="1"/>
  <c r="A54" i="13" s="1"/>
  <c r="A58" i="13" s="1"/>
  <c r="A62" i="13" s="1"/>
  <c r="A66" i="13" s="1"/>
  <c r="A70" i="13" s="1"/>
  <c r="A74" i="13" s="1"/>
  <c r="A78" i="13" s="1"/>
  <c r="A82" i="13" s="1"/>
  <c r="A86" i="13" s="1"/>
  <c r="A90" i="13" s="1"/>
  <c r="A94" i="13" s="1"/>
  <c r="A98" i="13" s="1"/>
  <c r="A102" i="13" s="1"/>
  <c r="A106" i="13" s="1"/>
  <c r="A110" i="13" s="1"/>
  <c r="A114" i="13" s="1"/>
  <c r="A118" i="13" s="1"/>
  <c r="A122" i="13" s="1"/>
  <c r="A126" i="13" s="1"/>
  <c r="A130" i="13" s="1"/>
  <c r="A134" i="13" s="1"/>
  <c r="A138" i="13" s="1"/>
  <c r="A142" i="13" s="1"/>
  <c r="A146" i="13" s="1"/>
  <c r="A150" i="13" s="1"/>
  <c r="A154" i="13" s="1"/>
  <c r="A158" i="13" s="1"/>
  <c r="A162" i="13" s="1"/>
  <c r="A166" i="13" s="1"/>
  <c r="A170" i="13" s="1"/>
  <c r="A174" i="13" s="1"/>
  <c r="A178" i="13" s="1"/>
  <c r="A182" i="13" s="1"/>
  <c r="A186" i="13" s="1"/>
  <c r="A190" i="13" s="1"/>
  <c r="A194" i="13" s="1"/>
  <c r="A198" i="13" s="1"/>
  <c r="A202" i="13" s="1"/>
  <c r="A206" i="13" s="1"/>
  <c r="A210" i="13" s="1"/>
  <c r="A214" i="13" s="1"/>
  <c r="A218" i="13" s="1"/>
  <c r="A222" i="13" s="1"/>
  <c r="A226" i="13" s="1"/>
  <c r="A230" i="13" s="1"/>
  <c r="A234" i="13" s="1"/>
  <c r="A238" i="13" s="1"/>
  <c r="A242" i="13" s="1"/>
  <c r="A246" i="13" s="1"/>
  <c r="A250" i="13" s="1"/>
  <c r="A254" i="13" s="1"/>
  <c r="A258" i="13" s="1"/>
  <c r="A262" i="13" s="1"/>
  <c r="A266" i="13" s="1"/>
  <c r="A270" i="13" s="1"/>
  <c r="A274" i="13" s="1"/>
  <c r="A278" i="13" s="1"/>
  <c r="A282" i="13" s="1"/>
  <c r="A286" i="13" s="1"/>
  <c r="A290" i="13" s="1"/>
  <c r="A294" i="13" s="1"/>
  <c r="A298" i="13" s="1"/>
  <c r="A302" i="13" s="1"/>
  <c r="A306" i="13" s="1"/>
  <c r="A310" i="13" s="1"/>
  <c r="A314" i="13" s="1"/>
  <c r="A318" i="13" s="1"/>
  <c r="A322" i="13" s="1"/>
  <c r="A326" i="13" s="1"/>
  <c r="A330" i="13" s="1"/>
  <c r="A334" i="13" s="1"/>
  <c r="A338" i="13" s="1"/>
  <c r="A342" i="13" s="1"/>
  <c r="A346" i="13" s="1"/>
  <c r="A350" i="13" s="1"/>
  <c r="A354" i="13" s="1"/>
  <c r="A358" i="13" s="1"/>
  <c r="A362" i="13" s="1"/>
  <c r="A366" i="13" s="1"/>
  <c r="A370" i="13" s="1"/>
  <c r="A374" i="13" s="1"/>
  <c r="A378" i="13" s="1"/>
  <c r="A382" i="13" s="1"/>
  <c r="A386" i="13" s="1"/>
  <c r="A390" i="13" s="1"/>
  <c r="A394" i="13" s="1"/>
  <c r="A398" i="13" s="1"/>
  <c r="A402" i="13" s="1"/>
  <c r="A406" i="13" s="1"/>
  <c r="A410" i="13" s="1"/>
  <c r="A414" i="13" s="1"/>
  <c r="Q423" i="12"/>
  <c r="J9" i="12" s="1"/>
  <c r="Q422" i="12"/>
  <c r="H9" i="12" s="1"/>
  <c r="A18" i="12"/>
  <c r="A22" i="12" s="1"/>
  <c r="A26" i="12" s="1"/>
  <c r="A30" i="12" s="1"/>
  <c r="A34" i="12" s="1"/>
  <c r="A38" i="12" s="1"/>
  <c r="A42" i="12" s="1"/>
  <c r="A46" i="12" s="1"/>
  <c r="A50" i="12" s="1"/>
  <c r="A54" i="12" s="1"/>
  <c r="A58" i="12" s="1"/>
  <c r="A62" i="12" s="1"/>
  <c r="A66" i="12" s="1"/>
  <c r="A70" i="12" s="1"/>
  <c r="A74" i="12" s="1"/>
  <c r="A78" i="12" s="1"/>
  <c r="A82" i="12" s="1"/>
  <c r="A86" i="12" s="1"/>
  <c r="A90" i="12" s="1"/>
  <c r="A94" i="12" s="1"/>
  <c r="A98" i="12" s="1"/>
  <c r="A102" i="12" s="1"/>
  <c r="A106" i="12" s="1"/>
  <c r="A110" i="12" s="1"/>
  <c r="A114" i="12" s="1"/>
  <c r="A118" i="12" s="1"/>
  <c r="A122" i="12" s="1"/>
  <c r="A126" i="12" s="1"/>
  <c r="A130" i="12" s="1"/>
  <c r="A134" i="12" s="1"/>
  <c r="A138" i="12" s="1"/>
  <c r="A142" i="12" s="1"/>
  <c r="A146" i="12" s="1"/>
  <c r="A150" i="12" s="1"/>
  <c r="A154" i="12" s="1"/>
  <c r="A158" i="12" s="1"/>
  <c r="A162" i="12" s="1"/>
  <c r="A166" i="12" s="1"/>
  <c r="A170" i="12" s="1"/>
  <c r="A174" i="12" s="1"/>
  <c r="A178" i="12" s="1"/>
  <c r="A182" i="12" s="1"/>
  <c r="A186" i="12" s="1"/>
  <c r="A190" i="12" s="1"/>
  <c r="A194" i="12" s="1"/>
  <c r="A198" i="12" s="1"/>
  <c r="A202" i="12" s="1"/>
  <c r="A206" i="12" s="1"/>
  <c r="A210" i="12" s="1"/>
  <c r="A214" i="12" s="1"/>
  <c r="A218" i="12" s="1"/>
  <c r="A222" i="12" s="1"/>
  <c r="A226" i="12" s="1"/>
  <c r="A230" i="12" s="1"/>
  <c r="A234" i="12" s="1"/>
  <c r="A238" i="12" s="1"/>
  <c r="A242" i="12" s="1"/>
  <c r="A246" i="12" s="1"/>
  <c r="A250" i="12" s="1"/>
  <c r="A254" i="12" s="1"/>
  <c r="A258" i="12" s="1"/>
  <c r="A262" i="12" s="1"/>
  <c r="A266" i="12" s="1"/>
  <c r="A270" i="12" s="1"/>
  <c r="A274" i="12" s="1"/>
  <c r="A278" i="12" s="1"/>
  <c r="A282" i="12" s="1"/>
  <c r="A286" i="12" s="1"/>
  <c r="A290" i="12" s="1"/>
  <c r="A294" i="12" s="1"/>
  <c r="A298" i="12" s="1"/>
  <c r="A302" i="12" s="1"/>
  <c r="A306" i="12" s="1"/>
  <c r="A310" i="12" s="1"/>
  <c r="A314" i="12" s="1"/>
  <c r="A318" i="12" s="1"/>
  <c r="A322" i="12" s="1"/>
  <c r="A326" i="12" s="1"/>
  <c r="A330" i="12" s="1"/>
  <c r="A334" i="12" s="1"/>
  <c r="A338" i="12" s="1"/>
  <c r="A342" i="12" s="1"/>
  <c r="A346" i="12" s="1"/>
  <c r="A350" i="12" s="1"/>
  <c r="A354" i="12" s="1"/>
  <c r="A358" i="12" s="1"/>
  <c r="A362" i="12" s="1"/>
  <c r="A366" i="12" s="1"/>
  <c r="A370" i="12" s="1"/>
  <c r="A374" i="12" s="1"/>
  <c r="A378" i="12" s="1"/>
  <c r="A382" i="12" s="1"/>
  <c r="A386" i="12" s="1"/>
  <c r="A390" i="12" s="1"/>
  <c r="A394" i="12" s="1"/>
  <c r="A398" i="12" s="1"/>
  <c r="A402" i="12" s="1"/>
  <c r="A406" i="12" s="1"/>
  <c r="A410" i="12" s="1"/>
  <c r="A414" i="12" s="1"/>
  <c r="Q423" i="11"/>
  <c r="J9" i="11" s="1"/>
  <c r="Q422" i="11"/>
  <c r="H9" i="11" s="1"/>
  <c r="A18" i="11"/>
  <c r="A22" i="11" s="1"/>
  <c r="A26" i="11" s="1"/>
  <c r="A30" i="11" s="1"/>
  <c r="A34" i="11" s="1"/>
  <c r="A38" i="11" s="1"/>
  <c r="A42" i="11" s="1"/>
  <c r="A46" i="11" s="1"/>
  <c r="A50" i="11" s="1"/>
  <c r="A54" i="11" s="1"/>
  <c r="A58" i="11" s="1"/>
  <c r="A62" i="11" s="1"/>
  <c r="A66" i="11" s="1"/>
  <c r="A70" i="11" s="1"/>
  <c r="A74" i="11" s="1"/>
  <c r="A78" i="11" s="1"/>
  <c r="A82" i="11" s="1"/>
  <c r="A86" i="11" s="1"/>
  <c r="A90" i="11" s="1"/>
  <c r="A94" i="11" s="1"/>
  <c r="A98" i="11" s="1"/>
  <c r="A102" i="11" s="1"/>
  <c r="A106" i="11" s="1"/>
  <c r="A110" i="11" s="1"/>
  <c r="A114" i="11" s="1"/>
  <c r="A118" i="11" s="1"/>
  <c r="A122" i="11" s="1"/>
  <c r="A126" i="11" s="1"/>
  <c r="A130" i="11" s="1"/>
  <c r="A134" i="11" s="1"/>
  <c r="A138" i="11" s="1"/>
  <c r="A142" i="11" s="1"/>
  <c r="A146" i="11" s="1"/>
  <c r="A150" i="11" s="1"/>
  <c r="A154" i="11" s="1"/>
  <c r="A158" i="11" s="1"/>
  <c r="A162" i="11" s="1"/>
  <c r="A166" i="11" s="1"/>
  <c r="A170" i="11" s="1"/>
  <c r="A174" i="11" s="1"/>
  <c r="A178" i="11" s="1"/>
  <c r="A182" i="11" s="1"/>
  <c r="A186" i="11" s="1"/>
  <c r="A190" i="11" s="1"/>
  <c r="A194" i="11" s="1"/>
  <c r="A198" i="11" s="1"/>
  <c r="A202" i="11" s="1"/>
  <c r="A206" i="11" s="1"/>
  <c r="A210" i="11" s="1"/>
  <c r="A214" i="11" s="1"/>
  <c r="A218" i="11" s="1"/>
  <c r="A222" i="11" s="1"/>
  <c r="A226" i="11" s="1"/>
  <c r="A230" i="11" s="1"/>
  <c r="A234" i="11" s="1"/>
  <c r="A238" i="11" s="1"/>
  <c r="A242" i="11" s="1"/>
  <c r="A246" i="11" s="1"/>
  <c r="A250" i="11" s="1"/>
  <c r="A254" i="11" s="1"/>
  <c r="A258" i="11" s="1"/>
  <c r="A262" i="11" s="1"/>
  <c r="A266" i="11" s="1"/>
  <c r="A270" i="11" s="1"/>
  <c r="A274" i="11" s="1"/>
  <c r="A278" i="11" s="1"/>
  <c r="A282" i="11" s="1"/>
  <c r="A286" i="11" s="1"/>
  <c r="A290" i="11" s="1"/>
  <c r="A294" i="11" s="1"/>
  <c r="A298" i="11" s="1"/>
  <c r="A302" i="11" s="1"/>
  <c r="A306" i="11" s="1"/>
  <c r="A310" i="11" s="1"/>
  <c r="A314" i="11" s="1"/>
  <c r="A318" i="11" s="1"/>
  <c r="A322" i="11" s="1"/>
  <c r="A326" i="11" s="1"/>
  <c r="A330" i="11" s="1"/>
  <c r="A334" i="11" s="1"/>
  <c r="A338" i="11" s="1"/>
  <c r="A342" i="11" s="1"/>
  <c r="A346" i="11" s="1"/>
  <c r="A350" i="11" s="1"/>
  <c r="A354" i="11" s="1"/>
  <c r="A358" i="11" s="1"/>
  <c r="A362" i="11" s="1"/>
  <c r="A366" i="11" s="1"/>
  <c r="A370" i="11" s="1"/>
  <c r="A374" i="11" s="1"/>
  <c r="A378" i="11" s="1"/>
  <c r="A382" i="11" s="1"/>
  <c r="A386" i="11" s="1"/>
  <c r="A390" i="11" s="1"/>
  <c r="A394" i="11" s="1"/>
  <c r="A398" i="11" s="1"/>
  <c r="A402" i="11" s="1"/>
  <c r="A406" i="11" s="1"/>
  <c r="A410" i="11" s="1"/>
  <c r="A414" i="11" s="1"/>
  <c r="Q423" i="10"/>
  <c r="J9" i="10" s="1"/>
  <c r="Q422" i="10"/>
  <c r="A18" i="10"/>
  <c r="A22" i="10" s="1"/>
  <c r="A26" i="10" s="1"/>
  <c r="A30" i="10" s="1"/>
  <c r="A34" i="10" s="1"/>
  <c r="A38" i="10" s="1"/>
  <c r="A42" i="10" s="1"/>
  <c r="A46" i="10" s="1"/>
  <c r="A50" i="10" s="1"/>
  <c r="A54" i="10" s="1"/>
  <c r="A58" i="10" s="1"/>
  <c r="A62" i="10" s="1"/>
  <c r="A66" i="10" s="1"/>
  <c r="A70" i="10" s="1"/>
  <c r="A74" i="10" s="1"/>
  <c r="A78" i="10" s="1"/>
  <c r="A82" i="10" s="1"/>
  <c r="A86" i="10" s="1"/>
  <c r="A90" i="10" s="1"/>
  <c r="A94" i="10" s="1"/>
  <c r="A98" i="10" s="1"/>
  <c r="A102" i="10" s="1"/>
  <c r="A106" i="10" s="1"/>
  <c r="A110" i="10" s="1"/>
  <c r="A114" i="10" s="1"/>
  <c r="A118" i="10" s="1"/>
  <c r="A122" i="10" s="1"/>
  <c r="A126" i="10" s="1"/>
  <c r="A130" i="10" s="1"/>
  <c r="A134" i="10" s="1"/>
  <c r="A138" i="10" s="1"/>
  <c r="A142" i="10" s="1"/>
  <c r="A146" i="10" s="1"/>
  <c r="A150" i="10" s="1"/>
  <c r="A154" i="10" s="1"/>
  <c r="A158" i="10" s="1"/>
  <c r="A162" i="10" s="1"/>
  <c r="A166" i="10" s="1"/>
  <c r="A170" i="10" s="1"/>
  <c r="A174" i="10" s="1"/>
  <c r="A178" i="10" s="1"/>
  <c r="A182" i="10" s="1"/>
  <c r="A186" i="10" s="1"/>
  <c r="A190" i="10" s="1"/>
  <c r="A194" i="10" s="1"/>
  <c r="A198" i="10" s="1"/>
  <c r="A202" i="10" s="1"/>
  <c r="A206" i="10" s="1"/>
  <c r="A210" i="10" s="1"/>
  <c r="A214" i="10" s="1"/>
  <c r="A218" i="10" s="1"/>
  <c r="A222" i="10" s="1"/>
  <c r="A226" i="10" s="1"/>
  <c r="A230" i="10" s="1"/>
  <c r="A234" i="10" s="1"/>
  <c r="A238" i="10" s="1"/>
  <c r="A242" i="10" s="1"/>
  <c r="A246" i="10" s="1"/>
  <c r="A250" i="10" s="1"/>
  <c r="A254" i="10" s="1"/>
  <c r="A258" i="10" s="1"/>
  <c r="A262" i="10" s="1"/>
  <c r="A266" i="10" s="1"/>
  <c r="A270" i="10" s="1"/>
  <c r="A274" i="10" s="1"/>
  <c r="A278" i="10" s="1"/>
  <c r="A282" i="10" s="1"/>
  <c r="A286" i="10" s="1"/>
  <c r="A290" i="10" s="1"/>
  <c r="A294" i="10" s="1"/>
  <c r="A298" i="10" s="1"/>
  <c r="A302" i="10" s="1"/>
  <c r="A306" i="10" s="1"/>
  <c r="A310" i="10" s="1"/>
  <c r="A314" i="10" s="1"/>
  <c r="A318" i="10" s="1"/>
  <c r="A322" i="10" s="1"/>
  <c r="A326" i="10" s="1"/>
  <c r="A330" i="10" s="1"/>
  <c r="A334" i="10" s="1"/>
  <c r="A338" i="10" s="1"/>
  <c r="A342" i="10" s="1"/>
  <c r="A346" i="10" s="1"/>
  <c r="A350" i="10" s="1"/>
  <c r="A354" i="10" s="1"/>
  <c r="A358" i="10" s="1"/>
  <c r="A362" i="10" s="1"/>
  <c r="A366" i="10" s="1"/>
  <c r="A370" i="10" s="1"/>
  <c r="A374" i="10" s="1"/>
  <c r="A378" i="10" s="1"/>
  <c r="A382" i="10" s="1"/>
  <c r="A386" i="10" s="1"/>
  <c r="A390" i="10" s="1"/>
  <c r="A394" i="10" s="1"/>
  <c r="A398" i="10" s="1"/>
  <c r="A402" i="10" s="1"/>
  <c r="A406" i="10" s="1"/>
  <c r="A410" i="10" s="1"/>
  <c r="A414" i="10" s="1"/>
  <c r="H9" i="10"/>
  <c r="Q423" i="9"/>
  <c r="J9" i="9" s="1"/>
  <c r="Q422" i="9"/>
  <c r="A18" i="9"/>
  <c r="A22" i="9" s="1"/>
  <c r="A26" i="9" s="1"/>
  <c r="A30" i="9" s="1"/>
  <c r="A34" i="9" s="1"/>
  <c r="A38" i="9" s="1"/>
  <c r="A42" i="9" s="1"/>
  <c r="A46" i="9" s="1"/>
  <c r="A50" i="9" s="1"/>
  <c r="A54" i="9" s="1"/>
  <c r="A58" i="9" s="1"/>
  <c r="A62" i="9" s="1"/>
  <c r="A66" i="9" s="1"/>
  <c r="A70" i="9" s="1"/>
  <c r="A74" i="9" s="1"/>
  <c r="A78" i="9" s="1"/>
  <c r="A82" i="9" s="1"/>
  <c r="A86" i="9" s="1"/>
  <c r="A90" i="9" s="1"/>
  <c r="A94" i="9" s="1"/>
  <c r="A98" i="9" s="1"/>
  <c r="A102" i="9" s="1"/>
  <c r="A106" i="9" s="1"/>
  <c r="A110" i="9" s="1"/>
  <c r="A114" i="9" s="1"/>
  <c r="A118" i="9" s="1"/>
  <c r="A122" i="9" s="1"/>
  <c r="A126" i="9" s="1"/>
  <c r="A130" i="9" s="1"/>
  <c r="A134" i="9" s="1"/>
  <c r="A138" i="9" s="1"/>
  <c r="A142" i="9" s="1"/>
  <c r="A146" i="9" s="1"/>
  <c r="A150" i="9" s="1"/>
  <c r="A154" i="9" s="1"/>
  <c r="A158" i="9" s="1"/>
  <c r="A162" i="9" s="1"/>
  <c r="A166" i="9" s="1"/>
  <c r="A170" i="9" s="1"/>
  <c r="A174" i="9" s="1"/>
  <c r="A178" i="9" s="1"/>
  <c r="A182" i="9" s="1"/>
  <c r="A186" i="9" s="1"/>
  <c r="A190" i="9" s="1"/>
  <c r="A194" i="9" s="1"/>
  <c r="A198" i="9" s="1"/>
  <c r="A202" i="9" s="1"/>
  <c r="A206" i="9" s="1"/>
  <c r="A210" i="9" s="1"/>
  <c r="A214" i="9" s="1"/>
  <c r="A218" i="9" s="1"/>
  <c r="A222" i="9" s="1"/>
  <c r="A226" i="9" s="1"/>
  <c r="A230" i="9" s="1"/>
  <c r="A234" i="9" s="1"/>
  <c r="A238" i="9" s="1"/>
  <c r="A242" i="9" s="1"/>
  <c r="A246" i="9" s="1"/>
  <c r="A250" i="9" s="1"/>
  <c r="A254" i="9" s="1"/>
  <c r="A258" i="9" s="1"/>
  <c r="A262" i="9" s="1"/>
  <c r="A266" i="9" s="1"/>
  <c r="A270" i="9" s="1"/>
  <c r="A274" i="9" s="1"/>
  <c r="A278" i="9" s="1"/>
  <c r="A282" i="9" s="1"/>
  <c r="A286" i="9" s="1"/>
  <c r="A290" i="9" s="1"/>
  <c r="A294" i="9" s="1"/>
  <c r="A298" i="9" s="1"/>
  <c r="A302" i="9" s="1"/>
  <c r="A306" i="9" s="1"/>
  <c r="A310" i="9" s="1"/>
  <c r="A314" i="9" s="1"/>
  <c r="A318" i="9" s="1"/>
  <c r="A322" i="9" s="1"/>
  <c r="A326" i="9" s="1"/>
  <c r="A330" i="9" s="1"/>
  <c r="A334" i="9" s="1"/>
  <c r="A338" i="9" s="1"/>
  <c r="A342" i="9" s="1"/>
  <c r="A346" i="9" s="1"/>
  <c r="A350" i="9" s="1"/>
  <c r="A354" i="9" s="1"/>
  <c r="A358" i="9" s="1"/>
  <c r="A362" i="9" s="1"/>
  <c r="A366" i="9" s="1"/>
  <c r="A370" i="9" s="1"/>
  <c r="A374" i="9" s="1"/>
  <c r="A378" i="9" s="1"/>
  <c r="A382" i="9" s="1"/>
  <c r="A386" i="9" s="1"/>
  <c r="A390" i="9" s="1"/>
  <c r="A394" i="9" s="1"/>
  <c r="A398" i="9" s="1"/>
  <c r="A402" i="9" s="1"/>
  <c r="A406" i="9" s="1"/>
  <c r="A410" i="9" s="1"/>
  <c r="A414" i="9" s="1"/>
  <c r="H9" i="9"/>
  <c r="Q423" i="8"/>
  <c r="J9" i="8" s="1"/>
  <c r="Q422" i="8"/>
  <c r="A18" i="8"/>
  <c r="A22" i="8" s="1"/>
  <c r="A26" i="8" s="1"/>
  <c r="A30" i="8" s="1"/>
  <c r="A34" i="8" s="1"/>
  <c r="A38" i="8" s="1"/>
  <c r="A42" i="8" s="1"/>
  <c r="A46" i="8" s="1"/>
  <c r="A50" i="8" s="1"/>
  <c r="A54" i="8" s="1"/>
  <c r="A58" i="8" s="1"/>
  <c r="A62" i="8" s="1"/>
  <c r="A66" i="8" s="1"/>
  <c r="A70" i="8" s="1"/>
  <c r="A74" i="8" s="1"/>
  <c r="A78" i="8" s="1"/>
  <c r="A82" i="8" s="1"/>
  <c r="A86" i="8" s="1"/>
  <c r="A90" i="8" s="1"/>
  <c r="A94" i="8" s="1"/>
  <c r="A98" i="8" s="1"/>
  <c r="A102" i="8" s="1"/>
  <c r="A106" i="8" s="1"/>
  <c r="A110" i="8" s="1"/>
  <c r="A114" i="8" s="1"/>
  <c r="A118" i="8" s="1"/>
  <c r="A122" i="8" s="1"/>
  <c r="A126" i="8" s="1"/>
  <c r="A130" i="8" s="1"/>
  <c r="A134" i="8" s="1"/>
  <c r="A138" i="8" s="1"/>
  <c r="A142" i="8" s="1"/>
  <c r="A146" i="8" s="1"/>
  <c r="A150" i="8" s="1"/>
  <c r="A154" i="8" s="1"/>
  <c r="A158" i="8" s="1"/>
  <c r="A162" i="8" s="1"/>
  <c r="A166" i="8" s="1"/>
  <c r="A170" i="8" s="1"/>
  <c r="A174" i="8" s="1"/>
  <c r="A178" i="8" s="1"/>
  <c r="A182" i="8" s="1"/>
  <c r="A186" i="8" s="1"/>
  <c r="A190" i="8" s="1"/>
  <c r="A194" i="8" s="1"/>
  <c r="A198" i="8" s="1"/>
  <c r="A202" i="8" s="1"/>
  <c r="A206" i="8" s="1"/>
  <c r="A210" i="8" s="1"/>
  <c r="A214" i="8" s="1"/>
  <c r="A218" i="8" s="1"/>
  <c r="A222" i="8" s="1"/>
  <c r="A226" i="8" s="1"/>
  <c r="A230" i="8" s="1"/>
  <c r="A234" i="8" s="1"/>
  <c r="A238" i="8" s="1"/>
  <c r="A242" i="8" s="1"/>
  <c r="A246" i="8" s="1"/>
  <c r="A250" i="8" s="1"/>
  <c r="A254" i="8" s="1"/>
  <c r="A258" i="8" s="1"/>
  <c r="A262" i="8" s="1"/>
  <c r="A266" i="8" s="1"/>
  <c r="A270" i="8" s="1"/>
  <c r="A274" i="8" s="1"/>
  <c r="A278" i="8" s="1"/>
  <c r="A282" i="8" s="1"/>
  <c r="A286" i="8" s="1"/>
  <c r="A290" i="8" s="1"/>
  <c r="A294" i="8" s="1"/>
  <c r="A298" i="8" s="1"/>
  <c r="A302" i="8" s="1"/>
  <c r="A306" i="8" s="1"/>
  <c r="A310" i="8" s="1"/>
  <c r="A314" i="8" s="1"/>
  <c r="A318" i="8" s="1"/>
  <c r="A322" i="8" s="1"/>
  <c r="A326" i="8" s="1"/>
  <c r="A330" i="8" s="1"/>
  <c r="A334" i="8" s="1"/>
  <c r="A338" i="8" s="1"/>
  <c r="A342" i="8" s="1"/>
  <c r="A346" i="8" s="1"/>
  <c r="A350" i="8" s="1"/>
  <c r="A354" i="8" s="1"/>
  <c r="A358" i="8" s="1"/>
  <c r="A362" i="8" s="1"/>
  <c r="A366" i="8" s="1"/>
  <c r="A370" i="8" s="1"/>
  <c r="A374" i="8" s="1"/>
  <c r="A378" i="8" s="1"/>
  <c r="A382" i="8" s="1"/>
  <c r="A386" i="8" s="1"/>
  <c r="A390" i="8" s="1"/>
  <c r="A394" i="8" s="1"/>
  <c r="A398" i="8" s="1"/>
  <c r="A402" i="8" s="1"/>
  <c r="A406" i="8" s="1"/>
  <c r="A410" i="8" s="1"/>
  <c r="A414" i="8" s="1"/>
  <c r="H9" i="8"/>
  <c r="Q423" i="6"/>
  <c r="J9" i="6" s="1"/>
  <c r="Q422" i="6"/>
  <c r="H9" i="6" s="1"/>
  <c r="A18" i="6"/>
  <c r="A22" i="6" s="1"/>
  <c r="A26" i="6" s="1"/>
  <c r="A30" i="6" s="1"/>
  <c r="A34" i="6" s="1"/>
  <c r="A38" i="6" s="1"/>
  <c r="A42" i="6" s="1"/>
  <c r="A46" i="6" s="1"/>
  <c r="A50" i="6" s="1"/>
  <c r="A54" i="6" s="1"/>
  <c r="A58" i="6" s="1"/>
  <c r="A62" i="6" s="1"/>
  <c r="A66" i="6" s="1"/>
  <c r="A70" i="6" s="1"/>
  <c r="A74" i="6" s="1"/>
  <c r="A78" i="6" s="1"/>
  <c r="A82" i="6" s="1"/>
  <c r="A86" i="6" s="1"/>
  <c r="A90" i="6" s="1"/>
  <c r="A94" i="6" s="1"/>
  <c r="A98" i="6" s="1"/>
  <c r="A102" i="6" s="1"/>
  <c r="A106" i="6" s="1"/>
  <c r="A110" i="6" s="1"/>
  <c r="A114" i="6" s="1"/>
  <c r="A118" i="6" s="1"/>
  <c r="A122" i="6" s="1"/>
  <c r="A126" i="6" s="1"/>
  <c r="A130" i="6" s="1"/>
  <c r="A134" i="6" s="1"/>
  <c r="A138" i="6" s="1"/>
  <c r="A142" i="6" s="1"/>
  <c r="A146" i="6" s="1"/>
  <c r="A150" i="6" s="1"/>
  <c r="A154" i="6" s="1"/>
  <c r="A158" i="6" s="1"/>
  <c r="A162" i="6" s="1"/>
  <c r="A166" i="6" s="1"/>
  <c r="A170" i="6" s="1"/>
  <c r="A174" i="6" s="1"/>
  <c r="A178" i="6" s="1"/>
  <c r="A182" i="6" s="1"/>
  <c r="A186" i="6" s="1"/>
  <c r="A190" i="6" s="1"/>
  <c r="A194" i="6" s="1"/>
  <c r="A198" i="6" s="1"/>
  <c r="A202" i="6" s="1"/>
  <c r="A206" i="6" s="1"/>
  <c r="A210" i="6" s="1"/>
  <c r="A214" i="6" s="1"/>
  <c r="A218" i="6" s="1"/>
  <c r="A222" i="6" s="1"/>
  <c r="A226" i="6" s="1"/>
  <c r="A230" i="6" s="1"/>
  <c r="A234" i="6" s="1"/>
  <c r="A238" i="6" s="1"/>
  <c r="A242" i="6" s="1"/>
  <c r="A246" i="6" s="1"/>
  <c r="A250" i="6" s="1"/>
  <c r="A254" i="6" s="1"/>
  <c r="A258" i="6" s="1"/>
  <c r="A262" i="6" s="1"/>
  <c r="A266" i="6" s="1"/>
  <c r="A270" i="6" s="1"/>
  <c r="A274" i="6" s="1"/>
  <c r="A278" i="6" s="1"/>
  <c r="A282" i="6" s="1"/>
  <c r="A286" i="6" s="1"/>
  <c r="A290" i="6" s="1"/>
  <c r="A294" i="6" s="1"/>
  <c r="A298" i="6" s="1"/>
  <c r="A302" i="6" s="1"/>
  <c r="A306" i="6" s="1"/>
  <c r="A310" i="6" s="1"/>
  <c r="A314" i="6" s="1"/>
  <c r="A318" i="6" s="1"/>
  <c r="A322" i="6" s="1"/>
  <c r="A326" i="6" s="1"/>
  <c r="A330" i="6" s="1"/>
  <c r="A334" i="6" s="1"/>
  <c r="A338" i="6" s="1"/>
  <c r="A342" i="6" s="1"/>
  <c r="A346" i="6" s="1"/>
  <c r="A350" i="6" s="1"/>
  <c r="A354" i="6" s="1"/>
  <c r="A358" i="6" s="1"/>
  <c r="A362" i="6" s="1"/>
  <c r="A366" i="6" s="1"/>
  <c r="A370" i="6" s="1"/>
  <c r="A374" i="6" s="1"/>
  <c r="A378" i="6" s="1"/>
  <c r="A382" i="6" s="1"/>
  <c r="A386" i="6" s="1"/>
  <c r="A390" i="6" s="1"/>
  <c r="A394" i="6" s="1"/>
  <c r="A398" i="6" s="1"/>
  <c r="A402" i="6" s="1"/>
  <c r="A406" i="6" s="1"/>
  <c r="A410" i="6" s="1"/>
  <c r="A414" i="6" s="1"/>
  <c r="Q423" i="5" l="1"/>
  <c r="J9" i="5" s="1"/>
  <c r="A18" i="5"/>
  <c r="A22" i="5" s="1"/>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H9" i="5"/>
</calcChain>
</file>

<file path=xl/comments1.xml><?xml version="1.0" encoding="utf-8"?>
<comments xmlns="http://schemas.openxmlformats.org/spreadsheetml/2006/main">
  <authors>
    <author>Taverna, Rose (NSSC-NSSC)[Service Provider]</author>
  </authors>
  <commentList>
    <comment ref="C11" authorId="0" shapeId="0">
      <text>
        <r>
          <rPr>
            <b/>
            <sz val="9"/>
            <color indexed="81"/>
            <rFont val="Tahoma"/>
            <family val="2"/>
          </rPr>
          <t>Taverna, Rose (NSSC-NSSC)[Service Provider]:</t>
        </r>
        <r>
          <rPr>
            <sz val="9"/>
            <color indexed="81"/>
            <rFont val="Tahoma"/>
            <family val="2"/>
          </rPr>
          <t xml:space="preserve">
MARIA WENDLING SENT IN REPORT</t>
        </r>
      </text>
    </comment>
  </commentList>
</comments>
</file>

<file path=xl/sharedStrings.xml><?xml version="1.0" encoding="utf-8"?>
<sst xmlns="http://schemas.openxmlformats.org/spreadsheetml/2006/main" count="20734" uniqueCount="1771">
  <si>
    <t xml:space="preserve">                              </t>
  </si>
  <si>
    <t>X</t>
  </si>
  <si>
    <t xml:space="preserve">                    </t>
  </si>
  <si>
    <t>TOTAL AMOUNT</t>
  </si>
  <si>
    <t>NEGATIVE REPORT</t>
  </si>
  <si>
    <t>No.</t>
  </si>
  <si>
    <t>OF PAGES</t>
  </si>
  <si>
    <t>EX</t>
  </si>
  <si>
    <t>Secretary</t>
  </si>
  <si>
    <t>Asia-Pacific Forum</t>
  </si>
  <si>
    <t>LOCATION AND TRAVEL DATE(S) [MM/DD/YYYY-MM/DD/YYYY]</t>
  </si>
  <si>
    <t>San Francisco, CA</t>
  </si>
  <si>
    <t>8/11/2011-8/13/2011</t>
  </si>
  <si>
    <t>YEAR</t>
  </si>
  <si>
    <t>PAGE</t>
  </si>
  <si>
    <t>Agency Contact:</t>
  </si>
  <si>
    <t>EVENT DATE(S) [MM/DD/YYYY-MM/DD/YYYY]:</t>
  </si>
  <si>
    <t>ENDING DATE [MM/DD/YYYY]</t>
  </si>
  <si>
    <t>BEGINNING DATE [MM/DD/YYYY]</t>
  </si>
  <si>
    <t>Conference on Asia-Pacific Relations</t>
  </si>
  <si>
    <t xml:space="preserve">TRAVELER </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</si>
  <si>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</si>
  <si>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Internal OGE Use Only</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</si>
  <si>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</si>
  <si>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</si>
  <si>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</si>
  <si>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</si>
  <si>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</si>
  <si>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</si>
  <si>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</si>
  <si>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</si>
  <si>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</si>
  <si>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</si>
  <si>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</si>
  <si>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</si>
  <si>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t xml:space="preserve">Asia Pacific Forum Pacific Rim Foundation </t>
  </si>
  <si>
    <t>SEMIANNUAL REPORT OF PAYMENTS ACCEPTED FROM A NON-FEDERAL SOURCE</t>
  </si>
  <si>
    <t>Lodging</t>
  </si>
  <si>
    <t>Transportation</t>
  </si>
  <si>
    <t>Meals &amp; Other</t>
  </si>
  <si>
    <t>National Aeronautics and Space Administration</t>
  </si>
  <si>
    <t>Armstrong Space Flight Center</t>
  </si>
  <si>
    <t>SMITH, JOHN</t>
  </si>
  <si>
    <t>Total Variance</t>
  </si>
  <si>
    <t>x</t>
  </si>
  <si>
    <t>1353 Travel Report for National Aeronautics and Space Administration, Armstrong Space Flight Center for the reporting period OCTOBER 1, 2018- SEPTEMBER 30, 2019</t>
  </si>
  <si>
    <t>Ames Research Center</t>
  </si>
  <si>
    <t xml:space="preserve"> </t>
  </si>
  <si>
    <t>Glenn Research Center</t>
  </si>
  <si>
    <t>1353 Travel Report for National Aeronautics and Space Administration, Ames Research Center for the reporting period OCTOBER 1, 2018- SEPTEMBER 30, 2019</t>
  </si>
  <si>
    <t>1353 Travel Report for National Aeronautics and Space Administration, Glenn Research Center for the reporting period OCTOBER 1, 2018- SEPTEMBER 30, 2019</t>
  </si>
  <si>
    <t>Goddard Space Flight Center</t>
  </si>
  <si>
    <t>1353 Travel Report for National Aeronautics and Space Administration, Goddard Space Flight Center for the reporting period OCTOBER 1, 2018- SEPTEMBER 30, 2019</t>
  </si>
  <si>
    <t>NASA Headquarters</t>
  </si>
  <si>
    <t>1353 Travel Report for National Aeronautics and Space Administration, NASA Headquarters for the reporting period OCTOBER 1, 2018- SEPTEMBER 30, 2019</t>
  </si>
  <si>
    <t>Johnson Space Center</t>
  </si>
  <si>
    <t>1353 Travel Report for National Aeronautics and Space Administration, Johnson Space Center for the reporting period OCTOBER 1, 2018- SEPTEMBER 30, 2019</t>
  </si>
  <si>
    <t>Kennedy Space Center</t>
  </si>
  <si>
    <t>1353 Travel Report for National Aeronautics and Space Administration, Kennedy Space Center for the reporting period OCTOBER 1, 2018- SEPTEMBER 30, 2019</t>
  </si>
  <si>
    <t>Langley Research Center</t>
  </si>
  <si>
    <t>Marshall Space Flight Center</t>
  </si>
  <si>
    <t>1353 Travel Report for National Aeronautics and Space Administration, Marshall Space Flight Center for the reporting period OCTOBER 1, 2018- SEPTEMBER 30, 2019</t>
  </si>
  <si>
    <t>NASA Shared Services Center</t>
  </si>
  <si>
    <t>1353 Travel Report for National Aeronautics and Space Administration, NASA Shared Services Center for the reporting period OCTOBER 1, 2018- SEPTEMBER 30, 2019</t>
  </si>
  <si>
    <t>Stennis Space Flight Center</t>
  </si>
  <si>
    <t>Ueyama, Rei</t>
  </si>
  <si>
    <t>Martinez, Andres</t>
  </si>
  <si>
    <t>Belikov, Ruslan</t>
  </si>
  <si>
    <t>Kopparapu, RaviKumar</t>
  </si>
  <si>
    <t>Sarantos, Menelaos</t>
  </si>
  <si>
    <t>Samara, Maria</t>
  </si>
  <si>
    <t>Cairns, Brian</t>
  </si>
  <si>
    <t>Le, Guan</t>
  </si>
  <si>
    <t>Douglas, Grace Louise</t>
  </si>
  <si>
    <t>TA72000052781</t>
  </si>
  <si>
    <t>Paul, Heather L</t>
  </si>
  <si>
    <t>TA72000052827</t>
  </si>
  <si>
    <t>Walker, William Quinn</t>
  </si>
  <si>
    <t>Liou, Jer Chyi</t>
  </si>
  <si>
    <t>TA72000053645</t>
  </si>
  <si>
    <t>Scheuring, Richard Anthony</t>
  </si>
  <si>
    <t>TA72000053658</t>
  </si>
  <si>
    <t>Hatamleh Medina, Omar</t>
  </si>
  <si>
    <t>August, Jason Michael</t>
  </si>
  <si>
    <t>TA72000053965</t>
  </si>
  <si>
    <t>TA72000054000</t>
  </si>
  <si>
    <t>Ridings, Holly Elizabeth</t>
  </si>
  <si>
    <t>TA72000054045</t>
  </si>
  <si>
    <t>TA72000054589</t>
  </si>
  <si>
    <t>Gonzalez, Steven Anthony</t>
  </si>
  <si>
    <t>Alcantara, Ilse</t>
  </si>
  <si>
    <t>TA72000054849</t>
  </si>
  <si>
    <t>Prouty, Ryan Landon</t>
  </si>
  <si>
    <t>Brunstetter, Tyson Jeremy</t>
  </si>
  <si>
    <t>TA72000054898</t>
  </si>
  <si>
    <t>Ming, Douglas W</t>
  </si>
  <si>
    <t>TA72000054921</t>
  </si>
  <si>
    <t>Loyd, David Templeton</t>
  </si>
  <si>
    <t>McGuire, Kerry Margaret</t>
  </si>
  <si>
    <t>Antonsen, Erik Lawrence</t>
  </si>
  <si>
    <t>TA72000055387</t>
  </si>
  <si>
    <t>TA72000055415</t>
  </si>
  <si>
    <t>Barratt, Michael R</t>
  </si>
  <si>
    <t>TA72000055478</t>
  </si>
  <si>
    <t>Tingle, Scott D</t>
  </si>
  <si>
    <t>Fink, Patrick W</t>
  </si>
  <si>
    <t>TA72000055548</t>
  </si>
  <si>
    <t>TA72000055738</t>
  </si>
  <si>
    <t>Salazar, George Alberto</t>
  </si>
  <si>
    <t>TA72000055793</t>
  </si>
  <si>
    <t>Kimbrough, Robert Shane</t>
  </si>
  <si>
    <t>TA72000055903</t>
  </si>
  <si>
    <t>TA72000055952</t>
  </si>
  <si>
    <t>Wilson, Stephanie D</t>
  </si>
  <si>
    <t>TA72000055964</t>
  </si>
  <si>
    <t>Williams, Sunita L</t>
  </si>
  <si>
    <t>TA72000056015</t>
  </si>
  <si>
    <t>TA72000056070</t>
  </si>
  <si>
    <t>TA72000056104</t>
  </si>
  <si>
    <t>TA72000056210</t>
  </si>
  <si>
    <t>TA72000056241</t>
  </si>
  <si>
    <t>Hoshide, Akihiko</t>
  </si>
  <si>
    <t>Abbott, Matthew Robert</t>
  </si>
  <si>
    <t>TA72000056883</t>
  </si>
  <si>
    <t>TA72000056956</t>
  </si>
  <si>
    <t>Shah, Ronak Vinod</t>
  </si>
  <si>
    <t>TA72000057002</t>
  </si>
  <si>
    <t>Williams, Thomas Joseph</t>
  </si>
  <si>
    <t>TA72000057157</t>
  </si>
  <si>
    <t>TA72000057385</t>
  </si>
  <si>
    <t>TA72000057558</t>
  </si>
  <si>
    <t>TA72000057690</t>
  </si>
  <si>
    <t>TA72000058239</t>
  </si>
  <si>
    <t>TA72000058421</t>
  </si>
  <si>
    <t>TA72000058663</t>
  </si>
  <si>
    <t>TA72000058692</t>
  </si>
  <si>
    <t>Vos, Jessica Rae</t>
  </si>
  <si>
    <t>TA72000059057</t>
  </si>
  <si>
    <t>Curley, Suzanne</t>
  </si>
  <si>
    <t>TA72000059227</t>
  </si>
  <si>
    <t>TA72000059392</t>
  </si>
  <si>
    <t>Bolinger, Allison Tinsley</t>
  </si>
  <si>
    <t>TA72000060562</t>
  </si>
  <si>
    <t>TA72000060624</t>
  </si>
  <si>
    <t>McCullough, John A</t>
  </si>
  <si>
    <t>Park, Cheol</t>
  </si>
  <si>
    <t>Smith, Cecelia</t>
  </si>
  <si>
    <t>Kocevski, Daniel</t>
  </si>
  <si>
    <t>Heather Hitchcock</t>
  </si>
  <si>
    <t>heather.m.hitchcock@nasa.gov</t>
  </si>
  <si>
    <t>Bell, Evan</t>
  </si>
  <si>
    <t>Engineer</t>
  </si>
  <si>
    <t>Mentor for FIRST Robotics FRC Wisconsin Regional Competition</t>
  </si>
  <si>
    <t>Milwaukee, WI</t>
  </si>
  <si>
    <t>FIRST Robotics</t>
  </si>
  <si>
    <t>03/27/2019-03/31/2019</t>
  </si>
  <si>
    <t>The FIRST Robotics Pink Team #233</t>
  </si>
  <si>
    <t>Mentor for FIRST Robotics FRC World Championship</t>
  </si>
  <si>
    <t>Houston, TX</t>
  </si>
  <si>
    <t>04/17/2019-04/21/2019</t>
  </si>
  <si>
    <t>Cabana, Robert</t>
  </si>
  <si>
    <t>Director</t>
  </si>
  <si>
    <t>35TH Space Symposium</t>
  </si>
  <si>
    <t>The Space Foundation</t>
  </si>
  <si>
    <t>Colorado Springs, CO</t>
  </si>
  <si>
    <t>04/08/2019-04/14/2019</t>
  </si>
  <si>
    <t>Dixon, Jonathan</t>
  </si>
  <si>
    <t>Dupuis, Michael</t>
  </si>
  <si>
    <t>Galluzzi, Michael</t>
  </si>
  <si>
    <t>Livonia, MI</t>
  </si>
  <si>
    <t>Logistics, Supply Chain Manager</t>
  </si>
  <si>
    <t>AIAG (the Automotive Industry Action Group)</t>
  </si>
  <si>
    <t>06/17/2019-06/18/2019</t>
  </si>
  <si>
    <t>Rahmani, Hibah</t>
  </si>
  <si>
    <t>Engage in outreach presentations and workshops at local schools, colleges and other organizations in Islamabad April 22-24 and Lahore April 25-26 and Karachi, Pakistan April 27-29. Speaker at the Mission to Mars - Space Challenge! Orientation, April 30 in Karachi, Pakistan</t>
  </si>
  <si>
    <t>Islamabad, PAK
Lahore, PAK
Karachi, PAK</t>
  </si>
  <si>
    <t>HRD Network</t>
  </si>
  <si>
    <t>Lead Avionics Engineer</t>
  </si>
  <si>
    <t>04/19/2019-05/01/2019</t>
  </si>
  <si>
    <t>Roberson, Luke</t>
  </si>
  <si>
    <t>Sandwich, MA</t>
  </si>
  <si>
    <t>Boy Scouts of America Cape Cod &amp; Islands Council, Inc</t>
  </si>
  <si>
    <t>Chemical Engineer</t>
  </si>
  <si>
    <t>05/02/2019-05/05/2019</t>
  </si>
  <si>
    <t>Santiago-Bond, Josephine</t>
  </si>
  <si>
    <t>Washington, DC</t>
  </si>
  <si>
    <t>FWN</t>
  </si>
  <si>
    <t>The Philippine Embassy and the Filipina Women's Network (FWN)</t>
  </si>
  <si>
    <t>03/28/2019-03/29/2019</t>
  </si>
  <si>
    <t>Valencia, Lisa</t>
  </si>
  <si>
    <t>Padua, Italy</t>
  </si>
  <si>
    <t>Qascom</t>
  </si>
  <si>
    <t>06/08/2019-06/28/2019</t>
  </si>
  <si>
    <t>Wheeler, Raymond</t>
  </si>
  <si>
    <t>Guelph, Ontario, Canada</t>
  </si>
  <si>
    <t>Department of Plant Agriculture, University of Guelph</t>
  </si>
  <si>
    <t>Plant Physiologist</t>
  </si>
  <si>
    <t>03/06/2019 - 03/08/2019</t>
  </si>
  <si>
    <t>Engineer, Aerospace Flight Systems</t>
  </si>
  <si>
    <t>Speaker at the Launch of "Filipina Women: Rising", the third installment of the DISRUPT book series on Filipina Leadership</t>
  </si>
  <si>
    <t>Present a seminar on Bio regenerative Life Support Systems for Space</t>
  </si>
  <si>
    <t>Speak at NavSpace 2019</t>
  </si>
  <si>
    <t>edward.g.tagalicud@nasa.gov</t>
  </si>
  <si>
    <t>Edward Tagalicud</t>
  </si>
  <si>
    <t>Less, James</t>
  </si>
  <si>
    <t>Airshow support (Spirit of St. Louis)</t>
  </si>
  <si>
    <t>Research Pilot</t>
  </si>
  <si>
    <t>9/6/2019-9/8/2019</t>
  </si>
  <si>
    <t>Lucht, Johanna</t>
  </si>
  <si>
    <t>Filming of "Teachable Moments"</t>
  </si>
  <si>
    <t>Rochester Institute of Technology</t>
  </si>
  <si>
    <t>Asst Electronic Inst.</t>
  </si>
  <si>
    <t>Rochester, NY</t>
  </si>
  <si>
    <t>4/26/2019-4/30/2019</t>
  </si>
  <si>
    <t>Spirit Air Show</t>
  </si>
  <si>
    <t>Posada, Hernan</t>
  </si>
  <si>
    <t>Aircraft Pilot</t>
  </si>
  <si>
    <t>St. Louis, MO</t>
  </si>
  <si>
    <t>Workshop on Astrobiology</t>
  </si>
  <si>
    <t>Green Bank Observatory</t>
  </si>
  <si>
    <t>Green Bank, WV</t>
  </si>
  <si>
    <t>7/19/2019-7/23/2019</t>
  </si>
  <si>
    <t>Burian, Barbara</t>
  </si>
  <si>
    <t>Conference SPA &amp; AAP</t>
  </si>
  <si>
    <t>Society for Pediatric Anesthesia</t>
  </si>
  <si>
    <t>3/15/2019-3/17/2019</t>
  </si>
  <si>
    <t>SPA</t>
  </si>
  <si>
    <t>Costes, Sylvain</t>
  </si>
  <si>
    <t>Talk &amp; participate in examination</t>
  </si>
  <si>
    <t>Universite de Namur</t>
  </si>
  <si>
    <t>2/21/2019-3/2/2019</t>
  </si>
  <si>
    <t>Flynn-Evans, Erin</t>
  </si>
  <si>
    <t xml:space="preserve">Shift Work Duration Conference </t>
  </si>
  <si>
    <t>Darien, IL</t>
  </si>
  <si>
    <t>AASM</t>
  </si>
  <si>
    <t>American Academy of Sleep Medicine</t>
  </si>
  <si>
    <t>4/12/2019-4/14/2019</t>
  </si>
  <si>
    <t>Discuss Topics</t>
  </si>
  <si>
    <t xml:space="preserve">Seattle, WA </t>
  </si>
  <si>
    <t>Puget Sound Pilots</t>
  </si>
  <si>
    <t>7/17/2019-7/18/2019</t>
  </si>
  <si>
    <t>Giannakopoulou, Dimitra</t>
  </si>
  <si>
    <t>Inria</t>
  </si>
  <si>
    <t>Inria-French National Institute for Research in Computer Sciences &amp; Mathematics</t>
  </si>
  <si>
    <t>3/18/2019-3/24/2019</t>
  </si>
  <si>
    <t>Grinstead, Jay</t>
  </si>
  <si>
    <t xml:space="preserve">Speak at an Experimental Methods seminar </t>
  </si>
  <si>
    <t>Texas A&amp;M University</t>
  </si>
  <si>
    <t>3/6/2019-3/8/2019</t>
  </si>
  <si>
    <t>Koehne, Jessica</t>
  </si>
  <si>
    <t>Protein Biotechnology Training Program Symposium 2019</t>
  </si>
  <si>
    <t>Whitman County, WA</t>
  </si>
  <si>
    <t xml:space="preserve">Washington State University </t>
  </si>
  <si>
    <t>4/4/2019-4/6/2019</t>
  </si>
  <si>
    <t xml:space="preserve">Lissauer, Jack </t>
  </si>
  <si>
    <t>Present a Colloquium at the university</t>
  </si>
  <si>
    <t>New York, NY</t>
  </si>
  <si>
    <t>Kavli Institute for Theoretical Physics</t>
  </si>
  <si>
    <t>Columbia University</t>
  </si>
  <si>
    <t>4/11/2019-4/18/2019</t>
  </si>
  <si>
    <t>Participate in Research Program</t>
  </si>
  <si>
    <t>Santa Barbara, Ca</t>
  </si>
  <si>
    <t>5/19/2019-6/8/2019</t>
  </si>
  <si>
    <t>Mansour, Nagi</t>
  </si>
  <si>
    <t>Von Karman Institute</t>
  </si>
  <si>
    <t>3/30/2019-4/5/2019</t>
  </si>
  <si>
    <t>SSSIF 2019</t>
  </si>
  <si>
    <t>Malaga, Spain</t>
  </si>
  <si>
    <t>DHV Technology</t>
  </si>
  <si>
    <t>Program Executive</t>
  </si>
  <si>
    <t>3/3/2019-3/9/2019</t>
  </si>
  <si>
    <t>Okolo, Wendy</t>
  </si>
  <si>
    <t>Give lectures to Summer School</t>
  </si>
  <si>
    <t>Tartu, Estonia</t>
  </si>
  <si>
    <t>Tartu University</t>
  </si>
  <si>
    <t>7/26/2019-8/3/2019</t>
  </si>
  <si>
    <t>Rieffel, Eleanor</t>
  </si>
  <si>
    <t>SFI Workshop</t>
  </si>
  <si>
    <t>Santa Fe, NM</t>
  </si>
  <si>
    <t xml:space="preserve">Santa Fe Institute </t>
  </si>
  <si>
    <t>Santa Fe Institute</t>
  </si>
  <si>
    <t>7/29/2019-8/2/2019</t>
  </si>
  <si>
    <t>Rothschild, Lynn</t>
  </si>
  <si>
    <t>Waterville Valley, NH</t>
  </si>
  <si>
    <t>7/14/2019-7/23/2019</t>
  </si>
  <si>
    <t>Salama, Farid</t>
  </si>
  <si>
    <t>The First International Astronomical Union Symposium</t>
  </si>
  <si>
    <t>Cambridge, GBR</t>
  </si>
  <si>
    <t>The Open University</t>
  </si>
  <si>
    <t>4/12/2019-4/23/2019</t>
  </si>
  <si>
    <t>Sowa, Marianne</t>
  </si>
  <si>
    <t>Saratoga Springs, NY</t>
  </si>
  <si>
    <t>StemCultures</t>
  </si>
  <si>
    <t>NextGen Stem Cell organizing committee</t>
  </si>
  <si>
    <t>5/28/2019-5/31/2019</t>
  </si>
  <si>
    <t>Sudbury, CAN</t>
  </si>
  <si>
    <t>N. Ontario School/Med</t>
  </si>
  <si>
    <t>Northern Ontario School of Medicine</t>
  </si>
  <si>
    <t>6/30/2019-7/4/2019</t>
  </si>
  <si>
    <t>Workshop/Discussions pertaining to research</t>
  </si>
  <si>
    <t>Kyushu University</t>
  </si>
  <si>
    <t>3/17/2019-3/31/2019</t>
  </si>
  <si>
    <t>Wilhelm, Mary Beth</t>
  </si>
  <si>
    <t>Space Science Symposium</t>
  </si>
  <si>
    <t>Grand Forks, ND</t>
  </si>
  <si>
    <t>University of North Dakota</t>
  </si>
  <si>
    <t>5/7/2019-5/12/2019</t>
  </si>
  <si>
    <t>Wright, Michael</t>
  </si>
  <si>
    <t>Lecture Series</t>
  </si>
  <si>
    <t xml:space="preserve">Karman Institute </t>
  </si>
  <si>
    <t>Karman Institute for Fluid Dynamics</t>
  </si>
  <si>
    <t>3/31/2019-4/5/2019</t>
  </si>
  <si>
    <t>Spirit of St. Louis Air Show</t>
  </si>
  <si>
    <t>College Station, TX</t>
  </si>
  <si>
    <t>Washington State University</t>
  </si>
  <si>
    <t>Lecture Series-Pyrolysis Phenomena in porous media</t>
  </si>
  <si>
    <t>Workshop Astrobiology</t>
  </si>
  <si>
    <t>NextGen Stem Cell Conference</t>
  </si>
  <si>
    <t>External Examiner for a Ph.D. Thesis</t>
  </si>
  <si>
    <t>Beverly Thomas-Burse</t>
  </si>
  <si>
    <t>Chief, Advanced Engineering Development Branch</t>
  </si>
  <si>
    <t>Sydney, Australia</t>
  </si>
  <si>
    <t>The University of Sydney</t>
  </si>
  <si>
    <t>Michael Parker</t>
  </si>
  <si>
    <t>michael.e.parker@nasa.gov</t>
  </si>
  <si>
    <t>Flight Director</t>
  </si>
  <si>
    <t>07/04/2019 - 07/12/2019</t>
  </si>
  <si>
    <t>Invited to support the National Center for Women &amp; Information Technology TECHNOLOchicas panel discussion</t>
  </si>
  <si>
    <t>Tucson, Arizona</t>
  </si>
  <si>
    <t>Deputy Manager</t>
  </si>
  <si>
    <t>03/24/2019 - 03/26/2019</t>
  </si>
  <si>
    <t>Invited to support the National Center for Women &amp; Information Technology Live ISS Downlink Discussion Event</t>
  </si>
  <si>
    <t>Houston, Texas</t>
  </si>
  <si>
    <t>05/22/2019 - 05/23/2019</t>
  </si>
  <si>
    <t xml:space="preserve">Invited to attend the Aerospace Medical Conference </t>
  </si>
  <si>
    <t>Las Vegas, Nevada</t>
  </si>
  <si>
    <t>Baylor College of Medicine</t>
  </si>
  <si>
    <t>Assistant Director</t>
  </si>
  <si>
    <t>05/04/2019 - 05/10/2019</t>
  </si>
  <si>
    <t>Arnoldii, Richard Robert</t>
  </si>
  <si>
    <t>Invited to serve as speaker for the Birdwatching Centers Conference</t>
  </si>
  <si>
    <t>Jerusalem and Eilat, Israel</t>
  </si>
  <si>
    <t>Astronaut</t>
  </si>
  <si>
    <t>03/23/2019 - 04/06/2019</t>
  </si>
  <si>
    <t> To serve as speaker for Edmonton Public School "Student Spaceflight Experiment Program (SSEP)</t>
  </si>
  <si>
    <t>Edmonton, Canada</t>
  </si>
  <si>
    <t>Edmonton Public Schools</t>
  </si>
  <si>
    <t>06/05/2019 - 06/11/2019</t>
  </si>
  <si>
    <t>Invited to speak to students and young professionals regarding space flight operations</t>
  </si>
  <si>
    <t>Duluth, Minnesota</t>
  </si>
  <si>
    <t>University of Minnesota</t>
  </si>
  <si>
    <t>Project Manager</t>
  </si>
  <si>
    <t>03/05/2019 - 03/07/2019</t>
  </si>
  <si>
    <t>Aunon-Chancellor, Serena Maria</t>
  </si>
  <si>
    <t>Invited to serve as speaker for the University of British Columbia and the Salt Springs Forum</t>
  </si>
  <si>
    <t>Vancouver, Canada</t>
  </si>
  <si>
    <t>03/12/2019 - 03/17/2019</t>
  </si>
  <si>
    <t>To server as speaker for the 2019 Annual Scientific Meeting</t>
  </si>
  <si>
    <t>Kuala Lumpur, Malaysia</t>
  </si>
  <si>
    <t>Australian &amp; New Zealand College of Anaesthetists</t>
  </si>
  <si>
    <t>04/28/2019 - 05/10/2019</t>
  </si>
  <si>
    <t>Invited to host the "Build Your Own Space Station" workshop</t>
  </si>
  <si>
    <t>West Lafayette, Indiana</t>
  </si>
  <si>
    <t>Purdue University</t>
  </si>
  <si>
    <t>07/18/2019 - 07/21/2019</t>
  </si>
  <si>
    <t>Invited to speak on behalf of Heidelberg Engineering regarding space acquired Neuro Ophthalmological Syndrome</t>
  </si>
  <si>
    <t>Glasgow, United Kingdom</t>
  </si>
  <si>
    <t>Heidelberg Engineering</t>
  </si>
  <si>
    <t>05/11/2019 - 05/24/2019</t>
  </si>
  <si>
    <t>Culbert, Christopher J</t>
  </si>
  <si>
    <t>Invited to be speak at the 50th Anniversary of Apollo 11 Landing</t>
  </si>
  <si>
    <t>Canberra, Australia</t>
  </si>
  <si>
    <t>Chief Technologist</t>
  </si>
  <si>
    <t>07/15/2019 - 07/20/2019</t>
  </si>
  <si>
    <t>Boston, Massachusetts</t>
  </si>
  <si>
    <t>Deputy Project Manager</t>
  </si>
  <si>
    <t>07/19/2019 - 07/21/2019</t>
  </si>
  <si>
    <t>Diftler, Myron Arthur</t>
  </si>
  <si>
    <t>Invited to be a panelist at the International Robotics Showcase 2019</t>
  </si>
  <si>
    <t>London, United Kingdom</t>
  </si>
  <si>
    <t>Imperial College and UK Science &amp; Innovation Network</t>
  </si>
  <si>
    <t>Branch Chief</t>
  </si>
  <si>
    <t>06/22/2019 - 06/28/2019</t>
  </si>
  <si>
    <t>Dimpault Darcy, Eric Chris</t>
  </si>
  <si>
    <t>Stuttgart, Germany</t>
  </si>
  <si>
    <t>05/04/2019 - 05/12/2019</t>
  </si>
  <si>
    <t>San Diego, California</t>
  </si>
  <si>
    <t>Advanced Automotive Conference</t>
  </si>
  <si>
    <t>06/23/2019 - 06/27/2019</t>
  </si>
  <si>
    <t>Invited to speak at the 13th International Pangborn Sensory Science Symposium</t>
  </si>
  <si>
    <t>Edinburg, Scotland</t>
  </si>
  <si>
    <t>Elsevier Limited</t>
  </si>
  <si>
    <t>Scientist</t>
  </si>
  <si>
    <t>07/29/2019 - 08/06/2019</t>
  </si>
  <si>
    <t>Invited to speak at the Future Food Tech Summit</t>
  </si>
  <si>
    <t>Rethink Events</t>
  </si>
  <si>
    <t>03/20/2019 - 03/22/2019</t>
  </si>
  <si>
    <t>Arlington, Virginia</t>
  </si>
  <si>
    <t>ILSI North America</t>
  </si>
  <si>
    <t>06/24/2019 - 06/25/2019</t>
  </si>
  <si>
    <t>Feustel, Andrew J</t>
  </si>
  <si>
    <t>Lake Louise, Canada</t>
  </si>
  <si>
    <t>QMSKI</t>
  </si>
  <si>
    <t>02/23/2019 - 02/26/2019</t>
  </si>
  <si>
    <t>Invite to serve as speaker for the Rosedale School and West Island College Events</t>
  </si>
  <si>
    <t>Calgary, Canada</t>
  </si>
  <si>
    <t>West Island College and Rosedale School</t>
  </si>
  <si>
    <t>03/06/2019 - 03/11/2019</t>
  </si>
  <si>
    <t>To serve as speaker for the Czech Republic Lecture Tour</t>
  </si>
  <si>
    <t>Prague, Czech Republic</t>
  </si>
  <si>
    <t>Czech Academy of Science</t>
  </si>
  <si>
    <t>04/03/2019 - 04/28/2019</t>
  </si>
  <si>
    <t>To serve as speaker for the Science Rendezvous Kingston Event</t>
  </si>
  <si>
    <t>Kingston, Ontario Canada</t>
  </si>
  <si>
    <t>Science Rendezvous Kingston</t>
  </si>
  <si>
    <t>05/10/2019 - 05/13/2019</t>
  </si>
  <si>
    <t>Montreal, Canada</t>
  </si>
  <si>
    <t>Crowe BGK</t>
  </si>
  <si>
    <t>06/05/2019 - 06/10/2019</t>
  </si>
  <si>
    <t>To serve as speaker for the Queen University</t>
  </si>
  <si>
    <t>Hailsham, United Kingdom</t>
  </si>
  <si>
    <t>Queen's University and the Bader International Study Centre</t>
  </si>
  <si>
    <t>06/27/2019 - 07/03/2019</t>
  </si>
  <si>
    <t>The All England Lawn Tennis Club</t>
  </si>
  <si>
    <t>07/08/2019 - 07/16/2019</t>
  </si>
  <si>
    <t>Invited to deliver presentation about the REALM system</t>
  </si>
  <si>
    <t>Phoenix, Arizona</t>
  </si>
  <si>
    <t>RFID Journal</t>
  </si>
  <si>
    <t>Principle Investigator</t>
  </si>
  <si>
    <t>04/01/2019 - 04/04/2019</t>
  </si>
  <si>
    <t>Flores, Jose Marcos</t>
  </si>
  <si>
    <t>To speak to people at the "Past, Present, Future" Flight Director Panel</t>
  </si>
  <si>
    <t>Fritz, Amy Marlene</t>
  </si>
  <si>
    <t>Stephenville, Texas</t>
  </si>
  <si>
    <t>Tarleton State University</t>
  </si>
  <si>
    <t>04/23/2019 - 04/24/2019</t>
  </si>
  <si>
    <t>Gawenis, Stephen Paul</t>
  </si>
  <si>
    <t xml:space="preserve">Invited to attend the "Theory to Practice: Issues and Challenges for Engineering Resilience" conference </t>
  </si>
  <si>
    <t>Rochester, Minnesota</t>
  </si>
  <si>
    <t>Manager</t>
  </si>
  <si>
    <t>10/31/2018 - 11/02/2018</t>
  </si>
  <si>
    <t>Goforth, Montgomery Bailey</t>
  </si>
  <si>
    <t>To  Attend the Brownsville Vibrant Lecture as a panelist</t>
  </si>
  <si>
    <t>Brownsville, Texas</t>
  </si>
  <si>
    <t>The City of Brownsville</t>
  </si>
  <si>
    <t>Technical Assistant</t>
  </si>
  <si>
    <t>07/10/2019 - 07/12/2019</t>
  </si>
  <si>
    <t>To attend the Digital Innovation Hub Conference as keynote speaker</t>
  </si>
  <si>
    <t>The Hhub Limited</t>
  </si>
  <si>
    <t>Technology Transfer Strategist</t>
  </si>
  <si>
    <t>03/25/2019 - 03/29/2019</t>
  </si>
  <si>
    <t>To attend the Brownsville Vibrant Lecture series</t>
  </si>
  <si>
    <t>Harper, Susana A</t>
  </si>
  <si>
    <t>Invited to support the National Center for Women &amp; Information and Technology event</t>
  </si>
  <si>
    <t>Howard, Nathan Allen</t>
  </si>
  <si>
    <t xml:space="preserve">Invited to staff the NASA supplied Mobile Machine Shop </t>
  </si>
  <si>
    <t>Austin, Texas</t>
  </si>
  <si>
    <t>First Inspiration and Recognition of Science and Technology</t>
  </si>
  <si>
    <t>04/03/2019 - 04/06/2019</t>
  </si>
  <si>
    <t>Interbartolo, Michael Angelo</t>
  </si>
  <si>
    <t>Invited to be keynote speaker at the Siggraph Conference</t>
  </si>
  <si>
    <t>Los Angeles, California</t>
  </si>
  <si>
    <t>Felix &amp; Paul Studios</t>
  </si>
  <si>
    <t>07/30/2019 - 08/01/2019</t>
  </si>
  <si>
    <t>Jacobs, Daniel V</t>
  </si>
  <si>
    <t>To present  at the Ashland Independent Film Festival and speak to local school groups</t>
  </si>
  <si>
    <t>Ashland, Oregon</t>
  </si>
  <si>
    <t>Ashland Independent Film Festival</t>
  </si>
  <si>
    <t>International Partners Manager</t>
  </si>
  <si>
    <t>04/05/2019 - 04/15/2019</t>
  </si>
  <si>
    <t>Keller, Lindsay Paul</t>
  </si>
  <si>
    <t>Invited to participate and be a panelist at the Planetary Science Symposium</t>
  </si>
  <si>
    <t>State College, Pennsylvania</t>
  </si>
  <si>
    <t>Pennsylvania State University</t>
  </si>
  <si>
    <t>04/27/2019 - 05/01/2019</t>
  </si>
  <si>
    <t>Lee, Ronald B</t>
  </si>
  <si>
    <t>To speak at the Columbia and the East Texas Recovery Effort Event</t>
  </si>
  <si>
    <t>Longview, Texas</t>
  </si>
  <si>
    <t>Preservation Longview</t>
  </si>
  <si>
    <t>Protective Services</t>
  </si>
  <si>
    <t>07/18/2019 - 07/19/2019</t>
  </si>
  <si>
    <t>To participate in the international symposium on Ensuring Stable Use of Outer Space</t>
  </si>
  <si>
    <t>Tokyo City, Japan</t>
  </si>
  <si>
    <t>National Space Policy Secretariat</t>
  </si>
  <si>
    <t>02/25/2019 - 03/02/2019</t>
  </si>
  <si>
    <t>To give a presentation on "NASA Orbital Debris Activities" at the ReDSHIFT Conference</t>
  </si>
  <si>
    <t>Florence, Italy</t>
  </si>
  <si>
    <t>The institute of Applied Physics</t>
  </si>
  <si>
    <t>03/11/2019 - 03/15/2019</t>
  </si>
  <si>
    <t>Brisbane, Australia</t>
  </si>
  <si>
    <t>OHS Leaders Summit</t>
  </si>
  <si>
    <t>Institutional Safety Officer</t>
  </si>
  <si>
    <t>03/09/2019 - 03/15/2019</t>
  </si>
  <si>
    <t>Invited to participate in the monthly safety committee meeting</t>
  </si>
  <si>
    <t>Denver, Colorado</t>
  </si>
  <si>
    <t>Frontier Airlines, Inc.</t>
  </si>
  <si>
    <t>06/04/2019 - 06/09/2019</t>
  </si>
  <si>
    <t>Marshall, Yolanda Yvonne</t>
  </si>
  <si>
    <t>Partnership Manager</t>
  </si>
  <si>
    <t>Mathis, Dylan Ray</t>
  </si>
  <si>
    <t>Invited to speak at the AT&amp;T Shape Conference</t>
  </si>
  <si>
    <t>Burbank, California</t>
  </si>
  <si>
    <t>Program Specialist</t>
  </si>
  <si>
    <t>06/21/2019 - 06/23/2019</t>
  </si>
  <si>
    <t>Invited to be a panel member at the Apollo Celebration</t>
  </si>
  <si>
    <t>Cincinnati, Ohio</t>
  </si>
  <si>
    <t>University of Cincinnati</t>
  </si>
  <si>
    <t>Director, Exploration and Science</t>
  </si>
  <si>
    <t>08/29/2019 - 08/31/2019</t>
  </si>
  <si>
    <t>Invited to speak at Pioneers 2019</t>
  </si>
  <si>
    <t>Vienna, Austria</t>
  </si>
  <si>
    <t>Pioneers</t>
  </si>
  <si>
    <t>Engineering Lead</t>
  </si>
  <si>
    <t>Michelsohn, Noah J</t>
  </si>
  <si>
    <t>Invited to support media activities and transport lunar samples</t>
  </si>
  <si>
    <t>New York, New York</t>
  </si>
  <si>
    <t>Wells Branch Library</t>
  </si>
  <si>
    <t>07/15/2019 - 07/21/2019</t>
  </si>
  <si>
    <t>Invited to be the "student choice" speaker for the semester</t>
  </si>
  <si>
    <t>Pullman, Washington</t>
  </si>
  <si>
    <t>04/07/2019 - 04/09/2019</t>
  </si>
  <si>
    <t>Nagy, Kornel</t>
  </si>
  <si>
    <t>To be guest speaker at the Science Seminar and ASME student chapter</t>
  </si>
  <si>
    <t>LeTourneau University</t>
  </si>
  <si>
    <t>04/03/2019 - 04/04/2019</t>
  </si>
  <si>
    <t>Orndoff, Evelyne S</t>
  </si>
  <si>
    <t>Venice, Italy</t>
  </si>
  <si>
    <t>International Wool Textile Organization</t>
  </si>
  <si>
    <t>Research &amp; Development Lead</t>
  </si>
  <si>
    <t>04/09/2019 - 04/13/2019</t>
  </si>
  <si>
    <t>Aberdeen, Scotland</t>
  </si>
  <si>
    <t>Deputy Chief</t>
  </si>
  <si>
    <t>06/08/2019 - 06/16/2019</t>
  </si>
  <si>
    <t>To be a speaker at the Out of This World Events</t>
  </si>
  <si>
    <t>Casper, Wyoming</t>
  </si>
  <si>
    <t>Cadoma Foundation</t>
  </si>
  <si>
    <t>06/21/2019 - 06/30/2019</t>
  </si>
  <si>
    <t>Rader, Steven</t>
  </si>
  <si>
    <t>Invited to speak at the 2019 Open Innovation Programme</t>
  </si>
  <si>
    <t>University of Strathclyde</t>
  </si>
  <si>
    <t>08/13/2019 - 08/18/2019</t>
  </si>
  <si>
    <t>Invited to speak at the Tech Conference</t>
  </si>
  <si>
    <t>Paris, France</t>
  </si>
  <si>
    <t>Viva Technology</t>
  </si>
  <si>
    <t>Chief Flight Director</t>
  </si>
  <si>
    <t>05/14/2019 - 05/18/2019</t>
  </si>
  <si>
    <t>Invited to be a panel member at the Forbes Women's Summit</t>
  </si>
  <si>
    <t>Forbes Media</t>
  </si>
  <si>
    <t>Rocha, Alan Rodney</t>
  </si>
  <si>
    <t>Invited to film interviews on the topic of "Leadership in the Midst of Crisis"</t>
  </si>
  <si>
    <t>Bethesda, Maryland</t>
  </si>
  <si>
    <t>High Noon Film</t>
  </si>
  <si>
    <t>05/20/2019 - 05/23/2019</t>
  </si>
  <si>
    <t>Ross, Amy Jo</t>
  </si>
  <si>
    <t>To participate in panel discussion</t>
  </si>
  <si>
    <t>Purdue Galleries</t>
  </si>
  <si>
    <t>Rucker, Michelle Annette</t>
  </si>
  <si>
    <t>El Paso, Texas</t>
  </si>
  <si>
    <t>Engineers for a Sustainable World</t>
  </si>
  <si>
    <t>04/05/2019 - 04/08/2019</t>
  </si>
  <si>
    <t>To present at the World Science Festival</t>
  </si>
  <si>
    <t>World Science Festival</t>
  </si>
  <si>
    <t>Group Lead</t>
  </si>
  <si>
    <t>05/28/2019 - 05/30/2019</t>
  </si>
  <si>
    <t>Saiz, Natalie V</t>
  </si>
  <si>
    <t>To speak at the Human Capital Institutes Employee Engagement Conference</t>
  </si>
  <si>
    <t>Human Capital Institute</t>
  </si>
  <si>
    <t>Assistant to the Director</t>
  </si>
  <si>
    <t>07/28/2019 - 07/31/2019</t>
  </si>
  <si>
    <t>Invited to speak at the SpeechTEK 2019 Conference</t>
  </si>
  <si>
    <t>Washington, District Of Columbia</t>
  </si>
  <si>
    <t xml:space="preserve">Information Today, Inc. </t>
  </si>
  <si>
    <t>Technical Lead</t>
  </si>
  <si>
    <t>04/28/2019 - 05/02/2019</t>
  </si>
  <si>
    <t>Invited to speak on behalf of the Student Osteopathic Surgery Association</t>
  </si>
  <si>
    <t>Ivins, Utah</t>
  </si>
  <si>
    <t>Student Osteopathic Student Association</t>
  </si>
  <si>
    <t>Team Lead</t>
  </si>
  <si>
    <t>03/29/2019 - 03/31/2019</t>
  </si>
  <si>
    <t>Invited to speak to federal and state insurance and labor regulators</t>
  </si>
  <si>
    <t>Orlando, Florida</t>
  </si>
  <si>
    <t>The National Council on Compensation Insurance</t>
  </si>
  <si>
    <t>Medical Director</t>
  </si>
  <si>
    <t>05/13/2019 - 05/13/2019</t>
  </si>
  <si>
    <t>Smith, Scott Michael</t>
  </si>
  <si>
    <t>Invited to speak at the 2019 UCSF Bramham Nutrition Lectureship</t>
  </si>
  <si>
    <t>San Francisco, California</t>
  </si>
  <si>
    <t>University of California, San Francisco</t>
  </si>
  <si>
    <t>Nutritionist</t>
  </si>
  <si>
    <t>04/03/2019 - 04/05/2019</t>
  </si>
  <si>
    <t>Invited to speak at the International Life Sciences Institute North America mid-year Science Program</t>
  </si>
  <si>
    <t>International Life Science Institute North America</t>
  </si>
  <si>
    <t>Stansbery, Eileen K</t>
  </si>
  <si>
    <t>To be a guest speaker at the Annual Summer Reading Program</t>
  </si>
  <si>
    <t>Amarillo, Texas</t>
  </si>
  <si>
    <t>Deputy Director</t>
  </si>
  <si>
    <t>05/31/2019 - 06/01/2019</t>
  </si>
  <si>
    <t>Stone, Dennis Anthony</t>
  </si>
  <si>
    <t>Invited to speak about NASA's commercial programs</t>
  </si>
  <si>
    <t>Rio De Janeiro, Brazil</t>
  </si>
  <si>
    <t>04/09/2019 - 04/15/2019</t>
  </si>
  <si>
    <t>Toups, Larry David</t>
  </si>
  <si>
    <t>To participate in the presentation of the STARS Design course</t>
  </si>
  <si>
    <t>Lund, Sweden</t>
  </si>
  <si>
    <t>Lund University</t>
  </si>
  <si>
    <t>12/15/2018 - 12/21/2018</t>
  </si>
  <si>
    <t>To be a guest speaker and participant at the Curtin Research Rumble</t>
  </si>
  <si>
    <t>Perth, Australia</t>
  </si>
  <si>
    <t>Curtin University</t>
  </si>
  <si>
    <t>03/21/2019 - 03/29/2019</t>
  </si>
  <si>
    <t>Invited to participate in a forum on Living Lads, Future Housing and Living Space</t>
  </si>
  <si>
    <t>Gotland, Sweden</t>
  </si>
  <si>
    <t>06/29/2019 - 07/05/2019</t>
  </si>
  <si>
    <t>Invited to be the preferred speaker at the Hill Aerospace Museum's Apollo 11 Anniversary Event</t>
  </si>
  <si>
    <t>Salt Lake City, Utah</t>
  </si>
  <si>
    <t>The Aerospace Heritage Foundation</t>
  </si>
  <si>
    <t>07/14/2019 - 07/21/2019</t>
  </si>
  <si>
    <t xml:space="preserve">Invited to speak at the Battery Show Conference </t>
  </si>
  <si>
    <t>The Battery Show Conference</t>
  </si>
  <si>
    <t>05/05/2019 - 05/11/2019</t>
  </si>
  <si>
    <t>Fort Lauderdale, Florida</t>
  </si>
  <si>
    <t>Cambridge Enertech Institute</t>
  </si>
  <si>
    <t>06/24/2019 - 06/26/2019</t>
  </si>
  <si>
    <t>Invited to hold a seminar on thermal modeling</t>
  </si>
  <si>
    <t>KULR Technology</t>
  </si>
  <si>
    <t>09/09/2019 - 09/12/2019</t>
  </si>
  <si>
    <t>White, Harold G</t>
  </si>
  <si>
    <t>Invited to attend workshop on the Foundations of Interstellar Studies</t>
  </si>
  <si>
    <t>South Gloucestershire,  United Kingdom</t>
  </si>
  <si>
    <t>Initiative for Interstellar Studies</t>
  </si>
  <si>
    <t>06/26/2019 - 07/09/2019</t>
  </si>
  <si>
    <t>Invited to speak at the 6th Annual Psychological Injury Management in the Workplace Congress</t>
  </si>
  <si>
    <t>Intrepid Minds</t>
  </si>
  <si>
    <t>05/16/2019 - 05/24/2019</t>
  </si>
  <si>
    <t>Williams, Willie Biggs</t>
  </si>
  <si>
    <t>Invited to be keynote speaker at 50: to the Moon and Beyond</t>
  </si>
  <si>
    <t>Newark, Delaware</t>
  </si>
  <si>
    <t>Delaware Space Grant Consortium</t>
  </si>
  <si>
    <t>05/01/2019 - 05/03/2019</t>
  </si>
  <si>
    <t>To serve as speaker for  University of Texas</t>
  </si>
  <si>
    <t>University of Texas</t>
  </si>
  <si>
    <t>4/23/2019-4/28/2019</t>
  </si>
  <si>
    <t>Invited to attend Astronauts Memorial Foundation Board Meeting</t>
  </si>
  <si>
    <t>Cape Canaveral, Florida</t>
  </si>
  <si>
    <t>Astronauts Memorial Foundation</t>
  </si>
  <si>
    <t>05/24/2019 - 05/28/2019</t>
  </si>
  <si>
    <t>Wu, Honglu</t>
  </si>
  <si>
    <t>Invited to attend collaborative research meeting</t>
  </si>
  <si>
    <t>Gunma and Kyoto, Japan</t>
  </si>
  <si>
    <t>Japan Aerospace Exploration Agency</t>
  </si>
  <si>
    <t>03/10/2019 - 03/16/2019</t>
  </si>
  <si>
    <t>Wyche, Vanessa Ellerbe</t>
  </si>
  <si>
    <t>Invited to speak at Dartmouth College E.E. just Program's annual spring banquet</t>
  </si>
  <si>
    <t>Hanover, New Hampshire</t>
  </si>
  <si>
    <t>Deputy Center Director</t>
  </si>
  <si>
    <t>05/23/2019 - 05/26/2019</t>
  </si>
  <si>
    <t>Dartmouth College</t>
  </si>
  <si>
    <t>Invited to speak to students at the Colorado Association of Black Professional Engineers and Scientists</t>
  </si>
  <si>
    <t>Englewood, Colorado</t>
  </si>
  <si>
    <t>Colorado Association of Black Professional Engineers and Scientists</t>
  </si>
  <si>
    <t>05/10/2019 - 05/12/2019</t>
  </si>
  <si>
    <t>Zeigler, Ryan Andrew  Murray</t>
  </si>
  <si>
    <t>Invited to be keynote speaker at outreach event</t>
  </si>
  <si>
    <t>Pueblo City, Mexico</t>
  </si>
  <si>
    <t>University of the State of Puebla</t>
  </si>
  <si>
    <t>04/07/2019 - 04/11/2019</t>
  </si>
  <si>
    <t>Invited to be an on-air guest on the Today Sow</t>
  </si>
  <si>
    <t>NBC News, Today Show</t>
  </si>
  <si>
    <t>07/16/2019 - 07/19/2019</t>
  </si>
  <si>
    <t>Additional amount paid by check</t>
  </si>
  <si>
    <t>Amount paid by check</t>
  </si>
  <si>
    <t>Space Act Authority - not reportable</t>
  </si>
  <si>
    <t>Not a federal Employee</t>
  </si>
  <si>
    <t>Fincke, Edward Michael</t>
  </si>
  <si>
    <t>Fogarty, Jennifer Ann</t>
  </si>
  <si>
    <t>TA72000056281</t>
  </si>
  <si>
    <t>Glover, Victor Jerome</t>
  </si>
  <si>
    <t>TA72000057252</t>
  </si>
  <si>
    <t>IPA - Not Reportable</t>
  </si>
  <si>
    <t>TA72000057485</t>
  </si>
  <si>
    <t>TA72000059222</t>
  </si>
  <si>
    <t>Pettit, Donald R</t>
  </si>
  <si>
    <t>Rader, Steven Nash</t>
  </si>
  <si>
    <t>TA72000056987</t>
  </si>
  <si>
    <t>Walheim, Rex Joseph</t>
  </si>
  <si>
    <t>Wheelock, Douglas Harry</t>
  </si>
  <si>
    <t>TA72000056222</t>
  </si>
  <si>
    <t>To speak to people regarding NASA's Human Research Program</t>
  </si>
  <si>
    <t>Grand Forks, North Dakota</t>
  </si>
  <si>
    <t>03/31/2019 - 04/02/2019</t>
  </si>
  <si>
    <t>To speak at the Engineers for a Sustainable World's Annual Conference</t>
  </si>
  <si>
    <t>Invited to speak at the Advanced Automotive Battery Conference</t>
  </si>
  <si>
    <t>Attend presentations by internal INRIA project teams, and participate in discussions in order to evaluate the results of internal projects of INRIA over the last 4 years.</t>
  </si>
  <si>
    <t>Invited to speak about his career and responsibilities at NASA and the 50th Anniversary of the Moon Landing</t>
  </si>
  <si>
    <t>Televisa Foundation</t>
  </si>
  <si>
    <t>National Center for Women &amp; Information  Technology</t>
  </si>
  <si>
    <t>International Center for the Study of Bird Migration Latrum</t>
  </si>
  <si>
    <t>The Other Space Institute and The University of British Columbia</t>
  </si>
  <si>
    <t>Space and Occupational Medicine</t>
  </si>
  <si>
    <t>Australian National University</t>
  </si>
  <si>
    <t>Invited to attend a special commemoration of the 50th anniversary of the Apollo 11 Mission</t>
  </si>
  <si>
    <t>Kennedy Library Foundation</t>
  </si>
  <si>
    <t>Invited to be a guest speaker at the Battery Show Conference Europe 2019</t>
  </si>
  <si>
    <t>Invited to attend the Advanced Automotive Battery Conference</t>
  </si>
  <si>
    <t>Invited to speak at the ILSI North America Mid-Year Science Program</t>
  </si>
  <si>
    <t>Invited to serve as speaker for the 22nd International Workshop on Quantitative Musculoskeletal Imaging</t>
  </si>
  <si>
    <t>To serve as speaker for the Crowe BGK's Annual Employee Town hall</t>
  </si>
  <si>
    <t>To serve as speaker for the All England Club and The Championships Wimbledon</t>
  </si>
  <si>
    <t>To speak to the Tarleton State University community regarding space technologies and the benefits of space exploration</t>
  </si>
  <si>
    <t>Amarillo Public Library</t>
  </si>
  <si>
    <t>Louis Cruls Astronomy Club</t>
  </si>
  <si>
    <t>Chalmers University</t>
  </si>
  <si>
    <t>Invited to speak on behalf of Cambridge Enertech Institute during the International Battery Seminar</t>
  </si>
  <si>
    <t>Vande Hei, Mark Thomas</t>
  </si>
  <si>
    <t>Leslie Grund</t>
  </si>
  <si>
    <t>leslie.d.grund@nasa.gov</t>
  </si>
  <si>
    <t>Alvarez, Erika</t>
  </si>
  <si>
    <t xml:space="preserve">Guest NBC's TODAY show will be marking International Woman’s Day </t>
  </si>
  <si>
    <t>NBC</t>
  </si>
  <si>
    <t xml:space="preserve"> Engineer</t>
  </si>
  <si>
    <t>Bassler, Julie</t>
  </si>
  <si>
    <t>Managing Engineer</t>
  </si>
  <si>
    <t>Byars, Mary</t>
  </si>
  <si>
    <t>Carter, Donald</t>
  </si>
  <si>
    <t>Keynote Speaker at the Membrane Technology Conference</t>
  </si>
  <si>
    <t>New Orleans, LA</t>
  </si>
  <si>
    <t>AMTA and AWWA</t>
  </si>
  <si>
    <t>Membrane Technology Association (AMTA) and the American Water Works Association (AWWA)</t>
  </si>
  <si>
    <t>Clinton, Raymond</t>
  </si>
  <si>
    <t xml:space="preserve">38066-19 Made in Space Conference </t>
  </si>
  <si>
    <t>United kingdom</t>
  </si>
  <si>
    <t>UK MTC</t>
  </si>
  <si>
    <t>United Kingdom Manufacturing Technology Center (MTC)</t>
  </si>
  <si>
    <t>Fassett, Caleb</t>
  </si>
  <si>
    <t>Berlin, Germany</t>
  </si>
  <si>
    <t>Freie Universitat of Berlin</t>
  </si>
  <si>
    <t>Ferguson, Cynthia</t>
  </si>
  <si>
    <t>Tulane Engineering Forum</t>
  </si>
  <si>
    <t>4/11/2019-04/13/2019</t>
  </si>
  <si>
    <t>6/22/2019-7/5/2019</t>
  </si>
  <si>
    <t>2/25/2019-02/28/2019</t>
  </si>
  <si>
    <t>3/7/2019-3/8/2019</t>
  </si>
  <si>
    <t>4/29/2019-5/4/2019</t>
  </si>
  <si>
    <t>Hawkins, Lakiesha</t>
  </si>
  <si>
    <t>Hicks, Roslin</t>
  </si>
  <si>
    <t>Horton, Karla</t>
  </si>
  <si>
    <t>Des Moines, IA</t>
  </si>
  <si>
    <t>Franklin Avenue Library</t>
  </si>
  <si>
    <t>7/14/2019-18/2019</t>
  </si>
  <si>
    <t>Hui, Michelle</t>
  </si>
  <si>
    <t>Colloquium on Earth</t>
  </si>
  <si>
    <t>Michigan Tech University</t>
  </si>
  <si>
    <t>Michigan Technology University</t>
  </si>
  <si>
    <t>Houghton, MI</t>
  </si>
  <si>
    <t>09/6/2019-09/11/2019</t>
  </si>
  <si>
    <t>Rice University</t>
  </si>
  <si>
    <t>02/27/2019-02/28/2019</t>
  </si>
  <si>
    <t>To deliver an Astronomy Seminar at the Department of Physics and Astronomy at Rice University</t>
  </si>
  <si>
    <t>Stockholm, Sweden</t>
  </si>
  <si>
    <t>KTH Royal Institute of Technology</t>
  </si>
  <si>
    <t>Serve as a subject matter expert and external examiner at a PhD defense</t>
  </si>
  <si>
    <t>03/27/2019-3/31/2019</t>
  </si>
  <si>
    <t>invited instructor to teach a class on multi-messenger astronomy</t>
  </si>
  <si>
    <t>Petnica Summer School on Astrophysics.</t>
  </si>
  <si>
    <t>Serbia, Russia</t>
  </si>
  <si>
    <t>07/28/2019-08/4/2019</t>
  </si>
  <si>
    <t>Lang, Timothy</t>
  </si>
  <si>
    <t>2018 Fall Meeting of the American Geophysical Union</t>
  </si>
  <si>
    <t>Arlington, VA</t>
  </si>
  <si>
    <t>AGU</t>
  </si>
  <si>
    <t>Littenberg, Tyson</t>
  </si>
  <si>
    <t>Interferometer Space Antenna gravitational wave mission</t>
  </si>
  <si>
    <t>Simons Foundation</t>
  </si>
  <si>
    <t>04/15/2019-04/19/2019</t>
  </si>
  <si>
    <t>Pettigrew, Penny</t>
  </si>
  <si>
    <t>Oklahoma City, OK</t>
  </si>
  <si>
    <t>Exaptive Inc</t>
  </si>
  <si>
    <t>Guest speaker at the Exaptive Inc.'s Data+Creativity Event</t>
  </si>
  <si>
    <t>06/26/2019-6/30/19</t>
  </si>
  <si>
    <t>Robertson, Benjamin</t>
  </si>
  <si>
    <t>University of Arkansas Rich Mountain</t>
  </si>
  <si>
    <t>Rudd, Michelle</t>
  </si>
  <si>
    <t>9/11/2019-09/15/2019</t>
  </si>
  <si>
    <t>Mena, AR</t>
  </si>
  <si>
    <t>03/07/2019-03/08/2019</t>
  </si>
  <si>
    <t>Savage, Sabrina</t>
  </si>
  <si>
    <t>TEDx Nashville 2019</t>
  </si>
  <si>
    <t>Nashville, TN</t>
  </si>
  <si>
    <t>TEDx Nashville, Inc.</t>
  </si>
  <si>
    <t>Singer, Joan</t>
  </si>
  <si>
    <t>MSFC Center Director</t>
  </si>
  <si>
    <t>03//07/2019-03/08/2019</t>
  </si>
  <si>
    <t>02/28/2019-03/02/2019</t>
  </si>
  <si>
    <t>Stahl, H Phillip</t>
  </si>
  <si>
    <t>Visiting Lecturer at the University of Alberta</t>
  </si>
  <si>
    <t>Alberta, Canada</t>
  </si>
  <si>
    <t>SPIE</t>
  </si>
  <si>
    <t>Lecture on Webb Space Telescope</t>
  </si>
  <si>
    <t>Clarkston, WA</t>
  </si>
  <si>
    <t>03/19/2019-03/24/2019</t>
  </si>
  <si>
    <t>04/17/2019-04/19/2019</t>
  </si>
  <si>
    <t>SPIE Student Chapter and Faculty at Florida Institute of Technology</t>
  </si>
  <si>
    <t>Melbourne, FL</t>
  </si>
  <si>
    <t>Sterling, Alphonse</t>
  </si>
  <si>
    <t>Bern, Switzerland</t>
  </si>
  <si>
    <t>ISSI</t>
  </si>
  <si>
    <t>International Space Science Institute</t>
  </si>
  <si>
    <t>05/15/2019-05/17/2019</t>
  </si>
  <si>
    <t>02/23/2019-03/01/2019</t>
  </si>
  <si>
    <t>Vickers, John</t>
  </si>
  <si>
    <t>Watson-Morgan, Lisa</t>
  </si>
  <si>
    <t>05/01/2019-05/03/2019</t>
  </si>
  <si>
    <t>Weisskopf, Martin</t>
  </si>
  <si>
    <t>Garching, Germany</t>
  </si>
  <si>
    <t>Max-Planck Institut fur extraterrestrial Physik</t>
  </si>
  <si>
    <t>Astrophysicist</t>
  </si>
  <si>
    <t>Wilson-Hodge, Colleen</t>
  </si>
  <si>
    <t>Atlanta, GA</t>
  </si>
  <si>
    <t>Georgia State University</t>
  </si>
  <si>
    <t>Department of Physics and Astronomy, Georgia State University</t>
  </si>
  <si>
    <t>Give seminar at Max-Planck Institut fur extraterrestrial Physik</t>
  </si>
  <si>
    <t>03/12/2019-03/16/2019</t>
  </si>
  <si>
    <t>Deliver a seminar and give a colloquium talk about the Fermi Gamma-ray Burst Monitor</t>
  </si>
  <si>
    <t>04/16/2019-04/18/2019</t>
  </si>
  <si>
    <t>Zanetti, Michael</t>
  </si>
  <si>
    <t>SPAR Conference</t>
  </si>
  <si>
    <t>Anaheim, CA</t>
  </si>
  <si>
    <t>Spatial Media</t>
  </si>
  <si>
    <t>05/20/2019-05/23/2019</t>
  </si>
  <si>
    <t>Tulane University</t>
  </si>
  <si>
    <t>University of Arkansas</t>
  </si>
  <si>
    <t>(ISSI) Euro planet Forum</t>
  </si>
  <si>
    <t>Trina Street</t>
  </si>
  <si>
    <t>trina.street@nasa.gov</t>
  </si>
  <si>
    <t>Kelsch, Nicole</t>
  </si>
  <si>
    <t>HR Specialist</t>
  </si>
  <si>
    <t>Austin, TX</t>
  </si>
  <si>
    <t xml:space="preserve">CHEP </t>
  </si>
  <si>
    <t>07/29/2019 - 08/02/2019</t>
  </si>
  <si>
    <t>Communities Helping &amp; Empowering  Patriots</t>
  </si>
  <si>
    <t>CHEP's 21st Annaul Federal Workers' Compensation Training</t>
  </si>
  <si>
    <t>Presenting For Inspiration and Recognition of Science and Technology (FIRST) NASA Mobile Machine Shop - Robotics Regional Competition</t>
  </si>
  <si>
    <t>Los Angeles, CA</t>
  </si>
  <si>
    <t>For Inspiration and Recognition of Science and Technology (FIRST)</t>
  </si>
  <si>
    <t>Brandenburg, Brian</t>
  </si>
  <si>
    <t>Engineering Technician (Mechanical)</t>
  </si>
  <si>
    <t>04/16/2019-04/21/2019</t>
  </si>
  <si>
    <t>Demers, James</t>
  </si>
  <si>
    <t>Vectren</t>
  </si>
  <si>
    <t>06/21/2019-06/24/2019</t>
  </si>
  <si>
    <t>Speaking at the Dayton Airshow</t>
  </si>
  <si>
    <t>Vandalia, OH</t>
  </si>
  <si>
    <t>Vectren Dayton Airshow</t>
  </si>
  <si>
    <t>Community Outreach Specialist</t>
  </si>
  <si>
    <t xml:space="preserve">Gomez, Carlos </t>
  </si>
  <si>
    <t>Krinov, Michael</t>
  </si>
  <si>
    <t>Engineering Technician (Aerospace)</t>
  </si>
  <si>
    <t xml:space="preserve"> Lacy, Dovie</t>
  </si>
  <si>
    <t>Presenting at the National Cherry Festival</t>
  </si>
  <si>
    <t>Supervisory Public Affairs Specialist</t>
  </si>
  <si>
    <t>National Cherry Festival</t>
  </si>
  <si>
    <t>Traverse City, MI</t>
  </si>
  <si>
    <t>06/28/2019-07/01/2019</t>
  </si>
  <si>
    <t xml:space="preserve"> Lockhart, Deborah</t>
  </si>
  <si>
    <t>Community Relations Specialist</t>
  </si>
  <si>
    <t>06/27/2019-07/01/2019</t>
  </si>
  <si>
    <t xml:space="preserve"> Lizcano, Maricela</t>
  </si>
  <si>
    <t>Dean's Medal</t>
  </si>
  <si>
    <t>University of Texas Rio Grande Valley College of Engineering &amp; Computer Science</t>
  </si>
  <si>
    <t>08/21/2019-08/25/2019</t>
  </si>
  <si>
    <t>University of Texas Rio Grande Valley (UTRGV)</t>
  </si>
  <si>
    <t>Research ASST., Aerospace Materials</t>
  </si>
  <si>
    <t xml:space="preserve">Luptak, Roger </t>
  </si>
  <si>
    <t>Speaking at the For Inspiration and Recognition of Science and Technology (FIRST) Robotics Regional Competition</t>
  </si>
  <si>
    <t>Lancaster, CA</t>
  </si>
  <si>
    <t xml:space="preserve">For Inspiration and Recognition of Science and Technology (FIRST) </t>
  </si>
  <si>
    <t>04/03/2019-04/08/2019</t>
  </si>
  <si>
    <t xml:space="preserve">Meyer, Merit </t>
  </si>
  <si>
    <t>Speaking at the Seminar Air Quality on the International Space Station</t>
  </si>
  <si>
    <t>Legal Assistant/Paralegal</t>
  </si>
  <si>
    <t>Rutgers University</t>
  </si>
  <si>
    <t>New Brunswick, NJ</t>
  </si>
  <si>
    <t>04/11/2019-04/12/2019</t>
  </si>
  <si>
    <t>Rutgers Exposure Science Student Association (RESSA)</t>
  </si>
  <si>
    <t xml:space="preserve">Oberle, Lawrence </t>
  </si>
  <si>
    <t xml:space="preserve">Swank, Aaron </t>
  </si>
  <si>
    <t>06/21/2019-06/23/2019</t>
  </si>
  <si>
    <t xml:space="preserve">Van Zante, Judith </t>
  </si>
  <si>
    <t>ASST. Aero EXP FAC &amp; Test Techniques</t>
  </si>
  <si>
    <t>The National Research Council - Canada</t>
  </si>
  <si>
    <t>Ottawa, Canada</t>
  </si>
  <si>
    <t>06/24/2019-06/27/2019</t>
  </si>
  <si>
    <t xml:space="preserve">Wilson, Barry </t>
  </si>
  <si>
    <t>Manufacturing Specialist</t>
  </si>
  <si>
    <t>Woytach, Jeff</t>
  </si>
  <si>
    <t>Asst., Aerospace Propulsion Systems</t>
  </si>
  <si>
    <t>The Prairie State College Foundation</t>
  </si>
  <si>
    <t>Presenting at the Space Day Event on "Leaving the Cradle"</t>
  </si>
  <si>
    <t>Chicago Hts., IL</t>
  </si>
  <si>
    <t>Prairie State College Foundation</t>
  </si>
  <si>
    <t>04/09/2019-04/11/2019</t>
  </si>
  <si>
    <t xml:space="preserve">Wu, James </t>
  </si>
  <si>
    <t>University of Louisiana</t>
  </si>
  <si>
    <t xml:space="preserve">Speaking at the Institute for Materials Research &amp; Innovation (IMRI) Distinguished Seminar Series </t>
  </si>
  <si>
    <t>Lafayette, LA</t>
  </si>
  <si>
    <t>5/12/2019 - 05/14/2019</t>
  </si>
  <si>
    <t>Joseph Kan</t>
  </si>
  <si>
    <t>joseph.j.kan@nasa.gov</t>
  </si>
  <si>
    <t>Supervisory Asst. Research Pilot</t>
  </si>
  <si>
    <t>Research Asst., Telecommunications</t>
  </si>
  <si>
    <t>Presenting for Inspiration and Recognition of Science and Technology (FIRST) NASA Mobile Machine Shop - Robotics Regional Competition</t>
  </si>
  <si>
    <t>Edinburg, TX</t>
  </si>
  <si>
    <t>Speaking at the National Research Council - Canada</t>
  </si>
  <si>
    <t>Research ASST., Direct Energy Conversion</t>
  </si>
  <si>
    <t>Tina Alexander</t>
  </si>
  <si>
    <t>tina.alexander-1@nasa.gov</t>
  </si>
  <si>
    <t>Aitchison, Lindsay</t>
  </si>
  <si>
    <t>Asst. Engineer</t>
  </si>
  <si>
    <t>Speaking Engagement</t>
  </si>
  <si>
    <t>InUse</t>
  </si>
  <si>
    <t>Sweden</t>
  </si>
  <si>
    <t>04/30/2019-05/12/2019</t>
  </si>
  <si>
    <t>Amer, Tahani</t>
  </si>
  <si>
    <t>Speaker at a discussion Panel</t>
  </si>
  <si>
    <t>Philadelphia, PA</t>
  </si>
  <si>
    <t>University of Pennsylvania</t>
  </si>
  <si>
    <t>Program Exec</t>
  </si>
  <si>
    <t>04/22/2019-04/23/2019</t>
  </si>
  <si>
    <t>Andrucyk, Dennis</t>
  </si>
  <si>
    <t>Speaker/Panelist</t>
  </si>
  <si>
    <t>Colorado Springs,CO</t>
  </si>
  <si>
    <t>Space Foundation</t>
  </si>
  <si>
    <t>04/07/2019-04/12/2019</t>
  </si>
  <si>
    <t>Tempe, AZ</t>
  </si>
  <si>
    <t>ASU</t>
  </si>
  <si>
    <t>04/08/2019-04/10/2019</t>
  </si>
  <si>
    <t>Cauffman, Sandra</t>
  </si>
  <si>
    <t>Keynote speaker for International Women Day</t>
  </si>
  <si>
    <t>Women In Tech</t>
  </si>
  <si>
    <t>Women in Tech</t>
  </si>
  <si>
    <t>03/06/2019-03/09/2019</t>
  </si>
  <si>
    <t>Clarke, Steven</t>
  </si>
  <si>
    <t>04/7/2019-04/11/2019</t>
  </si>
  <si>
    <t>Condes, Al</t>
  </si>
  <si>
    <t>04/07/2019-4/12/2019</t>
  </si>
  <si>
    <t>Cremins, Tom</t>
  </si>
  <si>
    <t>Attend the Space Symposium</t>
  </si>
  <si>
    <t>Cullen, Jeffrey</t>
  </si>
  <si>
    <t>Keynote speaker at Gov Buy Event</t>
  </si>
  <si>
    <t>Albany, NY</t>
  </si>
  <si>
    <t>NY Office of Gen Services</t>
  </si>
  <si>
    <t>NY State Office of General Services</t>
  </si>
  <si>
    <t>04/25/2019-05/01/2019</t>
  </si>
  <si>
    <t>Dvorscak, Mark</t>
  </si>
  <si>
    <t>Speaker on Property Law</t>
  </si>
  <si>
    <t>Minneapolis, MN</t>
  </si>
  <si>
    <t>MIPLA</t>
  </si>
  <si>
    <t>Agency Counsel</t>
  </si>
  <si>
    <t>Minnesota Intellectual Property Law Assoc.</t>
  </si>
  <si>
    <t>04/22/2019-04/26/2019</t>
  </si>
  <si>
    <t>Fox, Nicola</t>
  </si>
  <si>
    <t>Give a lecture series</t>
  </si>
  <si>
    <t>03/03/2019-03/07/2019</t>
  </si>
  <si>
    <t>Attend MARS 2019 mtgs</t>
  </si>
  <si>
    <t>Palm Springs, CA</t>
  </si>
  <si>
    <t>Amazon</t>
  </si>
  <si>
    <t>03/16/2019-03/20/2019</t>
  </si>
  <si>
    <t>Attend Forum</t>
  </si>
  <si>
    <t>Scottsdale, AZ</t>
  </si>
  <si>
    <t>04/05/2019-04/07/2019</t>
  </si>
  <si>
    <t>Lecture at the Royal Astronomical Society</t>
  </si>
  <si>
    <t>Lancaster, England</t>
  </si>
  <si>
    <t>Lancaster University</t>
  </si>
  <si>
    <t>06/21/2019-07/08/2019</t>
  </si>
  <si>
    <t>Green, James</t>
  </si>
  <si>
    <t xml:space="preserve">Lecture </t>
  </si>
  <si>
    <t>WPI</t>
  </si>
  <si>
    <t>Chief Scientist</t>
  </si>
  <si>
    <t>Worcester Polytechnic Institute</t>
  </si>
  <si>
    <t>03/26/2019-03/27/2019</t>
  </si>
  <si>
    <t>Lecture</t>
  </si>
  <si>
    <t>Augsburg, Germany</t>
  </si>
  <si>
    <t>University of Augsburg</t>
  </si>
  <si>
    <t>05/05/2019-05/11/2019</t>
  </si>
  <si>
    <t>Gutman, George</t>
  </si>
  <si>
    <t>Lead a workshop and train</t>
  </si>
  <si>
    <t xml:space="preserve">National Institute </t>
  </si>
  <si>
    <t>07/18/2019-07/29/2019</t>
  </si>
  <si>
    <t>Johnson, Lindley</t>
  </si>
  <si>
    <t>Attend Symposium</t>
  </si>
  <si>
    <t>Cambridge, MA</t>
  </si>
  <si>
    <t>Harvard Intl Law</t>
  </si>
  <si>
    <t>Defense Officer</t>
  </si>
  <si>
    <t>Harvard International Law</t>
  </si>
  <si>
    <t>03/08/2019-03/10/2019</t>
  </si>
  <si>
    <t>Jucks, Kenneth</t>
  </si>
  <si>
    <t>Keynote address</t>
  </si>
  <si>
    <t>Hefei, China</t>
  </si>
  <si>
    <t>CAS</t>
  </si>
  <si>
    <t>Program Scientist</t>
  </si>
  <si>
    <t>Chinese Academy of Science</t>
  </si>
  <si>
    <t>06/21/2019-06/29/2019</t>
  </si>
  <si>
    <t>Jurczyk, Stephen</t>
  </si>
  <si>
    <t>Attend Space Symposium</t>
  </si>
  <si>
    <t>Karika, Janet</t>
  </si>
  <si>
    <t>Chief of Staff</t>
  </si>
  <si>
    <t>04/5/2019-04/12/2019</t>
  </si>
  <si>
    <t>Kolmstetter, Elizabeth</t>
  </si>
  <si>
    <t>Speaker</t>
  </si>
  <si>
    <t>Lancaster, PA</t>
  </si>
  <si>
    <t>Franklin &amp; Marshall College</t>
  </si>
  <si>
    <t>03/27/2019-03/29/2019</t>
  </si>
  <si>
    <t>Lavery, David</t>
  </si>
  <si>
    <t>Attend a conference</t>
  </si>
  <si>
    <t>Big Sky, MT</t>
  </si>
  <si>
    <t>IEEE</t>
  </si>
  <si>
    <t>Lead Scientist</t>
  </si>
  <si>
    <t>Institute of Electrical Electronics Engineers</t>
  </si>
  <si>
    <t>03/03/2019-03/08/2019</t>
  </si>
  <si>
    <t>Leidner, Allison</t>
  </si>
  <si>
    <t>Guest Speaker</t>
  </si>
  <si>
    <t>Madison, WI</t>
  </si>
  <si>
    <t>University of Wisconsin</t>
  </si>
  <si>
    <t>06/26/2019-06/28/2019</t>
  </si>
  <si>
    <t>Lindstron, Eric</t>
  </si>
  <si>
    <t>Attend Symposium for the AtlantOS Project</t>
  </si>
  <si>
    <t>Geomar</t>
  </si>
  <si>
    <t>03/23/2019-03/31/2019</t>
  </si>
  <si>
    <t>Montros, Mayra</t>
  </si>
  <si>
    <t>Keynote Speaker</t>
  </si>
  <si>
    <t>San Juan, PR</t>
  </si>
  <si>
    <t>Professional College of Engineers</t>
  </si>
  <si>
    <t>03/14/2019-03/17/2019</t>
  </si>
  <si>
    <t>Mohard, James</t>
  </si>
  <si>
    <t>04/6/2019-04/18/2019</t>
  </si>
  <si>
    <t>Pyle, Brady</t>
  </si>
  <si>
    <t>Keynote speaker at Talent Summit</t>
  </si>
  <si>
    <t>Vancover, Canada</t>
  </si>
  <si>
    <t>Top Talent</t>
  </si>
  <si>
    <t xml:space="preserve">X </t>
  </si>
  <si>
    <t>Top Talent Summit</t>
  </si>
  <si>
    <t>04/09/2019-04/12/2019</t>
  </si>
  <si>
    <t>Keynote Speaker for  HR  &amp; legal subjects</t>
  </si>
  <si>
    <t>Dallas, TX</t>
  </si>
  <si>
    <t>Connex Partners</t>
  </si>
  <si>
    <t>09/07/2019-09/09/2019</t>
  </si>
  <si>
    <t>Robinson, Gregory</t>
  </si>
  <si>
    <t>Attend March Global Exec Council Meetings</t>
  </si>
  <si>
    <t>Zurich, Switzerland</t>
  </si>
  <si>
    <t>PMI</t>
  </si>
  <si>
    <t>Program Director</t>
  </si>
  <si>
    <t>Program Management Institute</t>
  </si>
  <si>
    <t>03/17/2019-03/21/2019</t>
  </si>
  <si>
    <t>Saunders, Melanie</t>
  </si>
  <si>
    <t>04/6/2019-04/11/2019</t>
  </si>
  <si>
    <t>Attend the International Women Leadership forum</t>
  </si>
  <si>
    <t>Fontainbleau, France</t>
  </si>
  <si>
    <t>IWF</t>
  </si>
  <si>
    <t>International Women Forum</t>
  </si>
  <si>
    <t>06/22/2019-06/29/2019</t>
  </si>
  <si>
    <t>Skytland, Nicholas</t>
  </si>
  <si>
    <t>Talent Strategy</t>
  </si>
  <si>
    <t>03/25/2019-03/28/2019</t>
  </si>
  <si>
    <t>Tenney, Daniel</t>
  </si>
  <si>
    <t>Attend the Insight to innovation conference</t>
  </si>
  <si>
    <t>Mckinsey &amp; Company</t>
  </si>
  <si>
    <t>03/04/2019-03/07/2019</t>
  </si>
  <si>
    <t>Thompson-King Sumara</t>
  </si>
  <si>
    <t>Commencement Speaker</t>
  </si>
  <si>
    <t>Chicago, IL</t>
  </si>
  <si>
    <t>Morgan Park Academy</t>
  </si>
  <si>
    <t>General Counsel</t>
  </si>
  <si>
    <t>06/06/2019-06/09/2019</t>
  </si>
  <si>
    <t>Tsourgranis, Anthony</t>
  </si>
  <si>
    <t>Support the Adm Space Symposium</t>
  </si>
  <si>
    <t>Desk Officer</t>
  </si>
  <si>
    <t>04/05/2019-04/12/2019</t>
  </si>
  <si>
    <t>Watzin, James</t>
  </si>
  <si>
    <t>03/17/2019-03/20/2019</t>
  </si>
  <si>
    <t>Yembrick, John</t>
  </si>
  <si>
    <t>Keynote speaker at Global PR Summit</t>
  </si>
  <si>
    <t>Pworld</t>
  </si>
  <si>
    <t>Public Affairs Officer</t>
  </si>
  <si>
    <t>06/05/2019-06/07/2019</t>
  </si>
  <si>
    <t>Ackerman, Kasey A</t>
  </si>
  <si>
    <t>Invited Speaker</t>
  </si>
  <si>
    <t>University of Illinois - Georgia Tech</t>
  </si>
  <si>
    <t>Engineering (Student Trainee)</t>
  </si>
  <si>
    <t>05/12/2019-05/17/2019</t>
  </si>
  <si>
    <t>Beverly.R.Thomas-Burse@nasa.gov</t>
  </si>
  <si>
    <t>1353 Travel Report for National Aeronautics and Space Administration, Langley Research Center for the reporting period OCTOBER 1, 2018- SEPTEMBER 30, 2019</t>
  </si>
  <si>
    <t>Invited Speaker - Georgia Tech</t>
  </si>
  <si>
    <t>University of Illinois at Urbanna-Champaign</t>
  </si>
  <si>
    <t>08/21/2019-08/27/2019</t>
  </si>
  <si>
    <t>Bergan, Andrew C</t>
  </si>
  <si>
    <t>Technical Discussions</t>
  </si>
  <si>
    <t>Madrid, Spain</t>
  </si>
  <si>
    <t>IMDEA Materials Institute</t>
  </si>
  <si>
    <t>05/17/2019-05/28/2019</t>
  </si>
  <si>
    <t>Asst-Research - Structural Mechanics</t>
  </si>
  <si>
    <t>Bryant, Robert G</t>
  </si>
  <si>
    <t>Stade, Germany</t>
  </si>
  <si>
    <t>American Composites Manufacturing Association (ACMA)</t>
  </si>
  <si>
    <t>Materials Engineer</t>
  </si>
  <si>
    <t>06/10/2019-06/17/2019</t>
  </si>
  <si>
    <t>Camarda, Charles J</t>
  </si>
  <si>
    <t>NYUAD Engineering Academic Advisory Council Meeting</t>
  </si>
  <si>
    <t>Abu Dhabi, UAE</t>
  </si>
  <si>
    <t xml:space="preserve">NYUAD  </t>
  </si>
  <si>
    <t xml:space="preserve">     </t>
  </si>
  <si>
    <t>Sr. Advisor of Engineering Development</t>
  </si>
  <si>
    <t>New York University Abu Dhabi (NYUAD)</t>
  </si>
  <si>
    <t>11/10/2017-11/14/2017</t>
  </si>
  <si>
    <t>Carpenter, Mark H</t>
  </si>
  <si>
    <t>Plenary Lecture</t>
  </si>
  <si>
    <t>San Diego, CA</t>
  </si>
  <si>
    <t>San Diego State University</t>
  </si>
  <si>
    <t>06/01/2019-06/07/2019</t>
  </si>
  <si>
    <t>Crawford, James H</t>
  </si>
  <si>
    <t>Meeting w- Advisory Panel</t>
  </si>
  <si>
    <t>Boulder, CO</t>
  </si>
  <si>
    <t>UCAR</t>
  </si>
  <si>
    <t>Research Scientist</t>
  </si>
  <si>
    <t>University Corporation for Atmospheric Research (UCAR)</t>
  </si>
  <si>
    <t>Davila, Carlos G</t>
  </si>
  <si>
    <t>Seminar Presentation</t>
  </si>
  <si>
    <t>University of Bristol</t>
  </si>
  <si>
    <t>AST- Research</t>
  </si>
  <si>
    <t>03/09/2019-03/16/2019</t>
  </si>
  <si>
    <t>Keynote Lecture</t>
  </si>
  <si>
    <t>Leoben, Austria</t>
  </si>
  <si>
    <t>Montan University</t>
  </si>
  <si>
    <t>04/20/2019-04/27/2019</t>
  </si>
  <si>
    <t>Asst. - Research</t>
  </si>
  <si>
    <t>Invited Lecturer</t>
  </si>
  <si>
    <t>Porto, Portugal</t>
  </si>
  <si>
    <t>University of Porto-European Commission</t>
  </si>
  <si>
    <t>05/25/2019-06/01/2019</t>
  </si>
  <si>
    <t>Asst.-Research-Structural Mechanics</t>
  </si>
  <si>
    <t>Doggett, William R</t>
  </si>
  <si>
    <t>Presentation and Meeting with Industry Leaders</t>
  </si>
  <si>
    <t>Coventry, UK</t>
  </si>
  <si>
    <t>Manufacturing Technology Centre</t>
  </si>
  <si>
    <t>04/29/2019-05/04/2019</t>
  </si>
  <si>
    <t>Fuchs, Aaron W</t>
  </si>
  <si>
    <t>Guest Lecture Presentation</t>
  </si>
  <si>
    <t>Asst. - Facility Manager</t>
  </si>
  <si>
    <t>Jackson, Charles W</t>
  </si>
  <si>
    <t>Exascale Computer Project</t>
  </si>
  <si>
    <t>Department of Energy and National Nuclear Security Administration</t>
  </si>
  <si>
    <t>Research Student Trainee</t>
  </si>
  <si>
    <t>07/28/2019-08/10/2019</t>
  </si>
  <si>
    <t>Malik, Mujeeb R</t>
  </si>
  <si>
    <t>Invited Plenary Speaker</t>
  </si>
  <si>
    <t>London, England</t>
  </si>
  <si>
    <t>Imperial College</t>
  </si>
  <si>
    <t>Sr. Aerodynamicist</t>
  </si>
  <si>
    <t>Marlowe, Jill M</t>
  </si>
  <si>
    <t>Engineering Sciences External Review Board Participant</t>
  </si>
  <si>
    <t>Albuquerque, NM</t>
  </si>
  <si>
    <t>Sandia National Labs</t>
  </si>
  <si>
    <t>04/08/2019-04/11/2019</t>
  </si>
  <si>
    <t>LARC Associate Director-Technical</t>
  </si>
  <si>
    <t>Martinez, Debbie</t>
  </si>
  <si>
    <t>Keynote Speaker-Women in STEM</t>
  </si>
  <si>
    <t>Medford, MA</t>
  </si>
  <si>
    <t>Tufts University</t>
  </si>
  <si>
    <t>Asst.-Engineer PM</t>
  </si>
  <si>
    <t>McGowan, Anna M</t>
  </si>
  <si>
    <t>Keynote Speaker-Amelia Earhart Summit</t>
  </si>
  <si>
    <t>West Lafayette, IN</t>
  </si>
  <si>
    <t>Perdue University</t>
  </si>
  <si>
    <t>Participant, Teacher and Mentor</t>
  </si>
  <si>
    <t>03/31/2019-04/05/2019</t>
  </si>
  <si>
    <t>Munoz, Cesar A</t>
  </si>
  <si>
    <t>Ann Arbor, MI</t>
  </si>
  <si>
    <t>University of Michigan</t>
  </si>
  <si>
    <t>Research  Computer Scientist</t>
  </si>
  <si>
    <t>03/27/2019-03/28/2019</t>
  </si>
  <si>
    <t>Nielsen, Eric J</t>
  </si>
  <si>
    <t>Workshop Speaker</t>
  </si>
  <si>
    <t>Hartford, CT</t>
  </si>
  <si>
    <t>UT Research Center</t>
  </si>
  <si>
    <t>United Technologies Corporation</t>
  </si>
  <si>
    <t>08/20/2017-08/21/2017</t>
  </si>
  <si>
    <t>Asst., Fluid Mechanics</t>
  </si>
  <si>
    <t>Norris, Andrew T</t>
  </si>
  <si>
    <t>Asst.-Research Aerospace Engineer</t>
  </si>
  <si>
    <t>FTMS International Symposium</t>
  </si>
  <si>
    <t>Seoul, Korea</t>
  </si>
  <si>
    <t>05/13/2019-05/22/2019</t>
  </si>
  <si>
    <t>Sr. Research Materials Engineer</t>
  </si>
  <si>
    <t>Invited Seminar Speaker</t>
  </si>
  <si>
    <t>Washington State University, Pullman</t>
  </si>
  <si>
    <t>07/21/2019-07/23/2019</t>
  </si>
  <si>
    <t>Sr. Research Engineer</t>
  </si>
  <si>
    <t>Silva, Walter A</t>
  </si>
  <si>
    <t>Melbourne, Australia</t>
  </si>
  <si>
    <t>RMIT University</t>
  </si>
  <si>
    <t>03/05/2019-03/16/2019</t>
  </si>
  <si>
    <t>Asst.-Aeroelasticity</t>
  </si>
  <si>
    <t>AGA National Training Event - Speaker</t>
  </si>
  <si>
    <t>Association of Government Accountants</t>
  </si>
  <si>
    <t>Internal Controls, Team Lead</t>
  </si>
  <si>
    <t>Snyder, Steven M</t>
  </si>
  <si>
    <t>IFAC Symposium - Presenting Paper</t>
  </si>
  <si>
    <t>Vienna, Australia</t>
  </si>
  <si>
    <t>University of Illinois - Urbanna-Champaign</t>
  </si>
  <si>
    <t>08/31/2019-09/08/2019</t>
  </si>
  <si>
    <t>Taylor, Jessica E</t>
  </si>
  <si>
    <t>Collaborative Design Session Participant</t>
  </si>
  <si>
    <t>Denver, CO</t>
  </si>
  <si>
    <t>Denver Museum of Nature and Science</t>
  </si>
  <si>
    <t>Asst.- Physical Scientist</t>
  </si>
  <si>
    <t>Taylor, Patrick C</t>
  </si>
  <si>
    <t>Annual US CLIVAR Summit Participant</t>
  </si>
  <si>
    <t>Long Beach, CA</t>
  </si>
  <si>
    <t>US CLIVAR</t>
  </si>
  <si>
    <t>08/05/2019-08/09/2019</t>
  </si>
  <si>
    <t>Winker, David M</t>
  </si>
  <si>
    <t>Research Team Participant</t>
  </si>
  <si>
    <t>03/02/2019-03/08/2019</t>
  </si>
  <si>
    <t>Asst.- Research</t>
  </si>
  <si>
    <t>Wood, Stephen L</t>
  </si>
  <si>
    <t>Outreach-Nuclear Waste Management Symposium</t>
  </si>
  <si>
    <t>Phoenix, AZ</t>
  </si>
  <si>
    <t>03/03/2019-03/06/2019</t>
  </si>
  <si>
    <t>Zalameda, Joseph N</t>
  </si>
  <si>
    <t>Presentation and Lecture</t>
  </si>
  <si>
    <t>Tokyo, Japan</t>
  </si>
  <si>
    <t>Kobe University</t>
  </si>
  <si>
    <t>Aerospace Technologist</t>
  </si>
  <si>
    <t>06/29/2019-07/09/2019</t>
  </si>
  <si>
    <t>Sr. Research Scientist</t>
  </si>
  <si>
    <t>09/30/2019-10/03/2019</t>
  </si>
  <si>
    <t>Florida International University</t>
  </si>
  <si>
    <t>ST-NASA Sr. Engineer for Complex Systems</t>
  </si>
  <si>
    <t>6/17/2019 - 6/19/2019</t>
  </si>
  <si>
    <t>To present keynote address and at the Occupational Health and Safety Leaders Summit</t>
  </si>
  <si>
    <t>To speak at the 88th International Wool Textile Organization Congress</t>
  </si>
  <si>
    <t>To speak at the Scottish Space School Space Exploration Outreach program</t>
  </si>
  <si>
    <t>Scottish Space School Space Foundation</t>
  </si>
  <si>
    <t>Technology Development Lead</t>
  </si>
  <si>
    <t>NOVA</t>
  </si>
  <si>
    <t>Bauer, Susanne</t>
  </si>
  <si>
    <t>05/08/2019-05/10/2019</t>
  </si>
  <si>
    <t xml:space="preserve">Give an invited talk at the World Science Festival </t>
  </si>
  <si>
    <t>World Science Festival org</t>
  </si>
  <si>
    <t>06/01/2019-06/04/2019</t>
  </si>
  <si>
    <t>Netherlands Institute for Space Research (SRON) Science Advisory Committee (SAC)</t>
  </si>
  <si>
    <t>StarFest Denver 2019</t>
  </si>
  <si>
    <t>04/25/2019-04/29/2019</t>
  </si>
  <si>
    <t>National Center for Supercomputing Applications, U of Illinois at Urbana</t>
  </si>
  <si>
    <t>05/05/2019-05/06/2019</t>
  </si>
  <si>
    <t xml:space="preserve">University of Texas, at Austin, Texas </t>
  </si>
  <si>
    <t>San Francisco Public Utilities Commission's</t>
  </si>
  <si>
    <t>03/20/2019-03/23/2019</t>
  </si>
  <si>
    <t>Tällberg, Sweden</t>
  </si>
  <si>
    <t>Stockholm University</t>
  </si>
  <si>
    <t>6/7/2019-6/14/2019</t>
  </si>
  <si>
    <t>8/1/2019-8/2/2019</t>
  </si>
  <si>
    <t>Health Effects Institute &amp; Satellite Coastal and Oceanic Atmospheric Pollution Experiment</t>
  </si>
  <si>
    <t>5/5/2019-5/19/2019</t>
  </si>
  <si>
    <t>4/21/2019/4/24/2019</t>
  </si>
  <si>
    <t>Harvard University</t>
  </si>
  <si>
    <t>4/21/2019-4/23/2019</t>
  </si>
  <si>
    <t>3/24/2019-3/26/2019</t>
  </si>
  <si>
    <t>University of Washington, Department of Atmospheric Sciences</t>
  </si>
  <si>
    <t>5/23/2019-5/25/2019</t>
  </si>
  <si>
    <t>Pretoria, South Africa</t>
  </si>
  <si>
    <t>South African Weather Service (SAWS)</t>
  </si>
  <si>
    <t>8/21/2019-8/31/2019</t>
  </si>
  <si>
    <t>Lisbon, Portugal</t>
  </si>
  <si>
    <t>The Explorer Club</t>
  </si>
  <si>
    <t>6/30/2019-7/7/2019</t>
  </si>
  <si>
    <t>Marseille, France</t>
  </si>
  <si>
    <t>AIX-Marseille University</t>
  </si>
  <si>
    <t>6/16/2019-6/20/2019</t>
  </si>
  <si>
    <t>Geneva, Switzerland</t>
  </si>
  <si>
    <t>International Space Science Institute (ISSI)</t>
  </si>
  <si>
    <t>5/11/2019-5/17/2019</t>
  </si>
  <si>
    <t>Bergen, Norway</t>
  </si>
  <si>
    <t>University of Bergen</t>
  </si>
  <si>
    <t>8/31/2019-9/5/2019</t>
  </si>
  <si>
    <t>5/4/2019-5/11/2019</t>
  </si>
  <si>
    <t>Invited to participate at the in the Lois McGlothlin Donaldson Endowed Lecture in Physics at the Department of Physics and Materials Science at the University of Memphis</t>
  </si>
  <si>
    <t>University of Memphis</t>
  </si>
  <si>
    <t>3/28/2019-3/30/2019</t>
  </si>
  <si>
    <t xml:space="preserve">Invited to give a talk at the English Speaking Union - Sandhill Branch, at the Pinehurst Country Club </t>
  </si>
  <si>
    <t>English Speaking Union</t>
  </si>
  <si>
    <t>4/24/2019-4/25/2019</t>
  </si>
  <si>
    <t>Girona, Spain</t>
  </si>
  <si>
    <t>Institut D'Estudis Espacials De Catalunya (IEEC)</t>
  </si>
  <si>
    <t>4/21/2019-4/27/2019</t>
  </si>
  <si>
    <t>New Mexico Consortium and Los Alamos National Laboratory</t>
  </si>
  <si>
    <t>7/14/2019-7/20/2019</t>
  </si>
  <si>
    <t>Osaka, Japan</t>
  </si>
  <si>
    <t>Kindai University</t>
  </si>
  <si>
    <t>3/19/2019-3/31/2019</t>
  </si>
  <si>
    <t>Irons, James</t>
  </si>
  <si>
    <t xml:space="preserve">World Science Festival </t>
  </si>
  <si>
    <t>6/1/2019-6/3/2019</t>
  </si>
  <si>
    <t>Participate as a member of international jury for Women In Tech Challenge, Lecture at a Master Class at Sorbonne University, attend VivaTech conference</t>
  </si>
  <si>
    <t xml:space="preserve">Women In Tech </t>
  </si>
  <si>
    <t>5/13/2019-5/21/2019</t>
  </si>
  <si>
    <t>Germany and Tajikistan</t>
  </si>
  <si>
    <t>3/30/2019-4/14/2019</t>
  </si>
  <si>
    <t>Invited talk at Karlsruhe Institute of Technology (KIT) &amp; Invited visit to Leibniz Institute for Tropospheric Research (TROPOS)</t>
  </si>
  <si>
    <t>Karlsruhe and Leipzig</t>
  </si>
  <si>
    <t>Karlsruhe Institute of Technology (KIT) &amp; Leibniz Institute for Tropospheric Research (TROPOS)</t>
  </si>
  <si>
    <t>9/7/2019-9/14/2019</t>
  </si>
  <si>
    <t>International Space Science Institute (ISSI) workshop invitation</t>
  </si>
  <si>
    <t>Bern, Switzerland &amp; Trieste Italy</t>
  </si>
  <si>
    <t>International Space Science Institute (ISSI) &amp; International Space Weather Initiative (ISWI)</t>
  </si>
  <si>
    <t>5/11/2019-5/25/2019</t>
  </si>
  <si>
    <t>Beijing, China</t>
  </si>
  <si>
    <t>International Space Science Institute (ISS)</t>
  </si>
  <si>
    <t>9/3/2019-9/7/2019</t>
  </si>
  <si>
    <t>Klimchuk, James</t>
  </si>
  <si>
    <t>Abu Dhabi, United Arab Emirates</t>
  </si>
  <si>
    <t>1/14/2018-1/30/2018</t>
  </si>
  <si>
    <t>St Andrews, Scotland</t>
  </si>
  <si>
    <t>University of St Andrews</t>
  </si>
  <si>
    <t>6/8/2019-6/16/2019</t>
  </si>
  <si>
    <t>Kohler, Erika</t>
  </si>
  <si>
    <t>Lowell Observatory</t>
  </si>
  <si>
    <t>8/28/2019-9/1/2019</t>
  </si>
  <si>
    <t>Trondheim, Norway</t>
  </si>
  <si>
    <t>Norwegian Institute of Science and Tech</t>
  </si>
  <si>
    <t>3/12/2019-3/17/2019</t>
  </si>
  <si>
    <t xml:space="preserve">Kramarova, Natalya </t>
  </si>
  <si>
    <t xml:space="preserve">International Space Science Institute (ISSI) </t>
  </si>
  <si>
    <t>3/30/2019-4/6/2019</t>
  </si>
  <si>
    <t>Blue Waters project-U of Illinois at Urbana</t>
  </si>
  <si>
    <t>6/2/2019-6/7/2019</t>
  </si>
  <si>
    <t>Kucera, Therese</t>
  </si>
  <si>
    <t xml:space="preserve">Participate review panel for observing proposals for ALMA (Atacama Large Millimeter/submillimeter Array). </t>
  </si>
  <si>
    <t>ALMA (Atacama Large Millimeter/submillimeter Array Observatory</t>
  </si>
  <si>
    <t>6/16/2019-6/20-2019</t>
  </si>
  <si>
    <t>3/31/2019-4/1/2019</t>
  </si>
  <si>
    <t>5/18/2019-5/25/2019</t>
  </si>
  <si>
    <t>Lopez, Eric</t>
  </si>
  <si>
    <t>Other Worlds Laboratory (OWL)</t>
  </si>
  <si>
    <t>6/16/2019-7/12/2019</t>
  </si>
  <si>
    <t>Yonsei University</t>
  </si>
  <si>
    <t>4/27/2019-5/4/2019</t>
  </si>
  <si>
    <t>MacDonald, Elizabeth</t>
  </si>
  <si>
    <t>All-In-Pictures</t>
  </si>
  <si>
    <t>6/25/2019-6/27/2019</t>
  </si>
  <si>
    <t>8/20/2019-8/25/2019</t>
  </si>
  <si>
    <t>Minnesota Chromatography Forum</t>
  </si>
  <si>
    <t>5/8/2019-5/10/2019</t>
  </si>
  <si>
    <t xml:space="preserve">Swiss National Centre of Competence in Research (NCCR) </t>
  </si>
  <si>
    <t>3/31/2019-4/29/2019</t>
  </si>
  <si>
    <t>6/29/2019-7/4/2019</t>
  </si>
  <si>
    <t>McPartland, Linette</t>
  </si>
  <si>
    <t xml:space="preserve"> 2019 Living Planet Symposium, held at the Milano &amp; present a poster and represent the NASA-ESA Snow on Sea Ice </t>
  </si>
  <si>
    <t>International Space Science Institute (ISS) &amp; European Space Agency</t>
  </si>
  <si>
    <t>Participate and give an invited talk</t>
  </si>
  <si>
    <t>Gordon Research Conferences</t>
  </si>
  <si>
    <t>7/21/2019-7/28/2019</t>
  </si>
  <si>
    <t>Participate in the American Supply Chain Summit 2019</t>
  </si>
  <si>
    <t>Generis Global Partners</t>
  </si>
  <si>
    <t>4/24/2019-4/27/2019</t>
  </si>
  <si>
    <t>Miller, Ronald L</t>
  </si>
  <si>
    <t>Orsay, France</t>
  </si>
  <si>
    <t>6/21/2019-7/2/2019</t>
  </si>
  <si>
    <t>Athens, Greece and Hangzhou, China</t>
  </si>
  <si>
    <t>6/1/2019-6/15/2019</t>
  </si>
  <si>
    <t xml:space="preserve">Molod, Andrea </t>
  </si>
  <si>
    <t>Institute for Computational Engineering and Sciences U of Texas</t>
  </si>
  <si>
    <t>5/26/2019-5/30/2019</t>
  </si>
  <si>
    <t>National Radio Astronomy Observatory (NRAO) invitation to 2019 ALMA North America Science Advisory Committee (ANASAC) /Users Committee meeting</t>
  </si>
  <si>
    <t>National Radio Astronomy Observatory (NRAO)</t>
  </si>
  <si>
    <t>6/3/2019-6/7/2019</t>
  </si>
  <si>
    <t xml:space="preserve"> American Geophysical Union (AGU)</t>
  </si>
  <si>
    <t>5/1/2019-5/3/2019</t>
  </si>
  <si>
    <t xml:space="preserve">Parker, Eric </t>
  </si>
  <si>
    <t>The Simons Foundation</t>
  </si>
  <si>
    <t>4/21/2019-4/24/2019</t>
  </si>
  <si>
    <t xml:space="preserve">Perkins, Jeremy </t>
  </si>
  <si>
    <t>Dublin, Ireland and Bologna, Italy</t>
  </si>
  <si>
    <t xml:space="preserve"> University College Dublin &amp; Cherenkov Telescope Array</t>
  </si>
  <si>
    <t>5/1/2019-5/8/2019</t>
  </si>
  <si>
    <t>8/17/2019-8/24/2019</t>
  </si>
  <si>
    <t>Irvine, CA</t>
  </si>
  <si>
    <t>University of Cal, Irvine</t>
  </si>
  <si>
    <t>6/17/2019-6/22/2019</t>
  </si>
  <si>
    <t>Peters, Wanda</t>
  </si>
  <si>
    <t xml:space="preserve">Invited to visit Bucknell University to speak at the 125 Years of Engineering Education and Black History Month </t>
  </si>
  <si>
    <t>Bucknell University</t>
  </si>
  <si>
    <t>3/19/2019-3/20/2019</t>
  </si>
  <si>
    <t>Petrov, Leonid</t>
  </si>
  <si>
    <t>National Radio Astronomy Observatory</t>
  </si>
  <si>
    <t>3/27/2019-3/30/2019</t>
  </si>
  <si>
    <t>Gotemba, Japan</t>
  </si>
  <si>
    <t>3/15/2019-3/21/2019</t>
  </si>
  <si>
    <t xml:space="preserve">Montana State University </t>
  </si>
  <si>
    <t>4/10/2019-4/13/2019</t>
  </si>
  <si>
    <t>5/12/2019-5/17/2019</t>
  </si>
  <si>
    <t>Aspen Global Change Institute</t>
  </si>
  <si>
    <t>9/15/2019-9/19/2019</t>
  </si>
  <si>
    <t>Pugel, Diane</t>
  </si>
  <si>
    <t>6/2/2019-6/9/2019</t>
  </si>
  <si>
    <t>Quintana, Elisa</t>
  </si>
  <si>
    <t>Cornell Univ. invited Traveler to come and give an invited talk</t>
  </si>
  <si>
    <t>Cornell University</t>
  </si>
  <si>
    <t>4/10/2019-4/12/2019</t>
  </si>
  <si>
    <t>Give an invited talk on "Solving the Puzzles of Planet Formation in the Modern Era of Planet-Hunting". Northwestern Univ</t>
  </si>
  <si>
    <t>Northwestern University</t>
  </si>
  <si>
    <t>4/29/2019-5/1/2019</t>
  </si>
  <si>
    <t xml:space="preserve">Racusin, Judith </t>
  </si>
  <si>
    <t>Groningen, Netherlands</t>
  </si>
  <si>
    <t>3/10/2019-3/30/2019</t>
  </si>
  <si>
    <t>Swakopmund, South Africa</t>
  </si>
  <si>
    <t>South African Gamm-Ray Astronomy Programme</t>
  </si>
  <si>
    <t>8/24/2019-9/1/2019</t>
  </si>
  <si>
    <t>National Space Policy Secretariat of the Cabinet Office, Govt of Japan</t>
  </si>
  <si>
    <t>2/26/2019-3/2/2019</t>
  </si>
  <si>
    <t>Rigby, Jane</t>
  </si>
  <si>
    <t>Invited to give colloquium and seminar at the University of Illinois</t>
  </si>
  <si>
    <t>University of Illinois</t>
  </si>
  <si>
    <t>2/25/2019-2/27/2019</t>
  </si>
  <si>
    <t>3/20/2019-3/22/2019</t>
  </si>
  <si>
    <t>Invited to give colloquium at Princeton University/IAS Joint Spring Colloquium</t>
  </si>
  <si>
    <t>Princeton University/IAS</t>
  </si>
  <si>
    <t>4/22/2019-4/25/2019</t>
  </si>
  <si>
    <t>ALMA (Atacama Large Millimeter/submillimeter Array Observatory)</t>
  </si>
  <si>
    <t>University of Colorado, Institute of Arctic and Alpine Research</t>
  </si>
  <si>
    <t>4/11/2019-4/12/2019</t>
  </si>
  <si>
    <t>Genentech</t>
  </si>
  <si>
    <t>7/15/2019-7/17/2019</t>
  </si>
  <si>
    <t>Roman-Velazquez, Juan</t>
  </si>
  <si>
    <t>Intelligent Answers</t>
  </si>
  <si>
    <t>2/14/2019-2/25/2019</t>
  </si>
  <si>
    <t>Southampton, UK</t>
  </si>
  <si>
    <t>University of Southampton</t>
  </si>
  <si>
    <t>3/1/2019-3/8/2019</t>
  </si>
  <si>
    <t>Bill and Melinda Gates Foundation</t>
  </si>
  <si>
    <t>4/21/2019-4/25/2019</t>
  </si>
  <si>
    <t xml:space="preserve">Ruane, Alexander </t>
  </si>
  <si>
    <t>World Climate Research Programme</t>
  </si>
  <si>
    <t>3/23/2019-3/30/2019</t>
  </si>
  <si>
    <t>5/19/2019-5/24/2019</t>
  </si>
  <si>
    <t xml:space="preserve"> International Space Science Institute (ISSI)</t>
  </si>
  <si>
    <t>4/14/2019-4/18/2019</t>
  </si>
  <si>
    <t>Schmidt, Gavin</t>
  </si>
  <si>
    <t xml:space="preserve">Simon Fraser University </t>
  </si>
  <si>
    <t>Michigan St University</t>
  </si>
  <si>
    <t>5/16/2019-5/22/2019</t>
  </si>
  <si>
    <t xml:space="preserve">Sood, Bhanu </t>
  </si>
  <si>
    <t>IPC Asia Pacific</t>
  </si>
  <si>
    <t>8/12/2019-8/17/2019</t>
  </si>
  <si>
    <t>9/4/2019-9/14/2019</t>
  </si>
  <si>
    <t>Attending PTTOW Summit 2019</t>
  </si>
  <si>
    <t>Plan to take on the world</t>
  </si>
  <si>
    <t>3/25/2019-3/28/2019</t>
  </si>
  <si>
    <t>University of Notre Dame</t>
  </si>
  <si>
    <t>04/08/2019 - 04/10/2019</t>
  </si>
  <si>
    <t>Switzer, Eric</t>
  </si>
  <si>
    <t>Invited to five a scientific colloquium at the Canadian Institute for Theoretical Astrophysics</t>
  </si>
  <si>
    <t>Canadian Institute for Theoretical Astrophysics</t>
  </si>
  <si>
    <t xml:space="preserve">05/07/2019 - 05/12/2019 </t>
  </si>
  <si>
    <t xml:space="preserve">02/25/2019 - 03/05/2019 </t>
  </si>
  <si>
    <t>4/8/2019-5/3/2019</t>
  </si>
  <si>
    <t>Tenth Workshop on Lidar Measurements in Latin American (WLMLA). Dr. Torres is an invited lecturer. Uruguay: Visit Applied Optics Group at the Physics Institute</t>
  </si>
  <si>
    <t>Medellin, Columbia &amp; Montevideo, Uruguay</t>
  </si>
  <si>
    <t>Universidad Nacional de Colombia Sede Medellin &amp; Physics Institute</t>
  </si>
  <si>
    <t xml:space="preserve">11/14/2018 - 12/02/2018 </t>
  </si>
  <si>
    <t>Webster, Melinda</t>
  </si>
  <si>
    <t>Meet with colleagues at the Norwegian Polar Institute, to discuss upcoming collaboration projects, and give a presentation</t>
  </si>
  <si>
    <t>Norwegian Polar Institute &amp; Alfred Wegener Institute</t>
  </si>
  <si>
    <t>03/05/2019 - 03/16/2019</t>
  </si>
  <si>
    <t>Wilson, Lynn</t>
  </si>
  <si>
    <t xml:space="preserve">06/29/2019 - 07/05/2019 </t>
  </si>
  <si>
    <t>Give an invited talk at the World Science Festival (WSF)</t>
  </si>
  <si>
    <t>05/29/2019 - 06/02/2019</t>
  </si>
  <si>
    <t xml:space="preserve">Young, Peter </t>
  </si>
  <si>
    <t xml:space="preserve"> Give lectures at the University of Catania (Italy) and perform science collaborations </t>
  </si>
  <si>
    <t>University of Catania Department of Physics and Astronomy "Ettore Majorana"</t>
  </si>
  <si>
    <t>06/21/2019 - 07/07/2019</t>
  </si>
  <si>
    <t>Edward Toomey</t>
  </si>
  <si>
    <t>edward.j.toomey@nasa.gov</t>
  </si>
  <si>
    <t>1353 Travel Report for National Aeronautics and Space Administration, Stennis Space Center for the reporting period OCTOBER 1, 2018- SEPTEMBER 30, 2019</t>
  </si>
  <si>
    <t>Brian Miller</t>
  </si>
  <si>
    <t>brian.g.miller@nasa.gov</t>
  </si>
  <si>
    <t>Oak Ridge Associated Universities</t>
  </si>
  <si>
    <t>Domagal Goldman, Shawn</t>
  </si>
  <si>
    <t>The Kavli Foundation</t>
  </si>
  <si>
    <t>Institute for Quantitative Theory and Methods/Emory University</t>
  </si>
  <si>
    <t>Aerosol, Clouds, and Trace gases Research Infrastructure &amp; Leibniz Institute for Tropospheric</t>
  </si>
  <si>
    <t>Center for Space Science, New York University Abu Dhabi campus</t>
  </si>
  <si>
    <t>Atmospheric Sciences Research Center U of Albany State U of NY</t>
  </si>
  <si>
    <t>Los Alamos National Laboratory</t>
  </si>
  <si>
    <t>Ulsan National Institute of Science and Tech</t>
  </si>
  <si>
    <t>Institute Pascal of the University of Paris- Saclay</t>
  </si>
  <si>
    <t>Zhejiang university and International Centre for Heat and Mass Transfer</t>
  </si>
  <si>
    <t>National Institute for Environmental Studies</t>
  </si>
  <si>
    <t>United States Geological Survey</t>
  </si>
  <si>
    <t>Schmidt Ocean Institute</t>
  </si>
  <si>
    <t>Astron Netherlands Institute for Radio Astronomy</t>
  </si>
  <si>
    <t>South African Gamma-Ray Astronomy Programme</t>
  </si>
  <si>
    <t>Present at the 2019 IPC Works Asia and Space Electronics International Standards and Reliability Conference and the 2019 IPC Works Asia and Avionics Reliability Conference</t>
  </si>
  <si>
    <t>For Inspiration and Recognition of Science and Tech (FIRST)</t>
  </si>
  <si>
    <t>Fairfax, VA &amp; Houston TX &amp; Louisville. KY</t>
  </si>
  <si>
    <t>Robotics Education and Competition &amp; For Inspiration and Recognition for Science and Tech (FIRST)</t>
  </si>
  <si>
    <t>For Inspiration and Recognition or Science and Tech (FIRST)</t>
  </si>
  <si>
    <t>Robotics Education and Competition &amp; For Inspiration and Recognition or Science and Tech (FIRST)</t>
  </si>
  <si>
    <t>Tromso, Norway and Potsdam, Germany</t>
  </si>
  <si>
    <t>United States Geological Survey-University of MD</t>
  </si>
  <si>
    <t>Research Aerospace Technologist</t>
  </si>
  <si>
    <t>Aerospace Technologist, Solar Terrestrial Studies</t>
  </si>
  <si>
    <t>Research Aerospace Technologist, Planetary Studies</t>
  </si>
  <si>
    <t xml:space="preserve">Guest on NBC's TODAY show will be marking International Woman’s Day </t>
  </si>
  <si>
    <t>Guest speaker during the "Man's Walk on the Moon 50th Anniversary"</t>
  </si>
  <si>
    <t>University of Chicago - Argonne National Lab</t>
  </si>
  <si>
    <t>World Science Festival Org</t>
  </si>
  <si>
    <t>Princeton, NJ</t>
  </si>
  <si>
    <t xml:space="preserve"> Atlanta, GA </t>
  </si>
  <si>
    <t>Pacifica, CA</t>
  </si>
  <si>
    <t>Seattle, WA</t>
  </si>
  <si>
    <t>Budapest, HUN &amp; Barcelona, ESP</t>
  </si>
  <si>
    <t>Aspen, CO</t>
  </si>
  <si>
    <t>East Lansing, MI</t>
  </si>
  <si>
    <t xml:space="preserve">Beijing, CHN &amp; XIAN, CHN &amp;  Tokyo-TO, JPN </t>
  </si>
  <si>
    <t>Straughn, Amber</t>
  </si>
  <si>
    <t>Strohmayer, Tod</t>
  </si>
  <si>
    <t>South Bend, IN</t>
  </si>
  <si>
    <t>Myrtle Beach, SC</t>
  </si>
  <si>
    <t>Thate, Robert</t>
  </si>
  <si>
    <t>Torres, Omar</t>
  </si>
  <si>
    <t>Carpenter, Kenneth</t>
  </si>
  <si>
    <t>Urbana, IL</t>
  </si>
  <si>
    <t>Clune, Thomas</t>
  </si>
  <si>
    <t>Cohen, Barbara</t>
  </si>
  <si>
    <t>Cook, Benjamin</t>
  </si>
  <si>
    <t xml:space="preserve">Cook, Jamie </t>
  </si>
  <si>
    <t>Duncan, Bryan</t>
  </si>
  <si>
    <t>Dworkin, Jason</t>
  </si>
  <si>
    <t>Eigenbrode, Jennifer</t>
  </si>
  <si>
    <t>Give a colloquium presentation and collaborate on research with colleagues at Harvard University</t>
  </si>
  <si>
    <t>Attend and present at the SCOL 2019 Annual Symposium at the Simons Foundation</t>
  </si>
  <si>
    <t>Invited to visit Emory University and to give a talk on the topic of mixed-phase clouds</t>
  </si>
  <si>
    <t>Deliver an invited colloquium at the University of Washington, Department of Atmospheric Sciences</t>
  </si>
  <si>
    <t>Fridlind, Ann</t>
  </si>
  <si>
    <t>Garvin, James</t>
  </si>
  <si>
    <t>Gerakines, Perry</t>
  </si>
  <si>
    <t>Gilbert, Holly</t>
  </si>
  <si>
    <t>Glocer, Alex</t>
  </si>
  <si>
    <t>Memphis, TN</t>
  </si>
  <si>
    <t>Greenhouse, Matthew</t>
  </si>
  <si>
    <t>Pinehurst, NC</t>
  </si>
  <si>
    <t>Harding, Alice</t>
  </si>
  <si>
    <t>Los Alamos, NM</t>
  </si>
  <si>
    <t>Holben, Brent</t>
  </si>
  <si>
    <t xml:space="preserve">New York, NY  </t>
  </si>
  <si>
    <t>Johnson, Christyl</t>
  </si>
  <si>
    <t>Johnson, Natasha</t>
  </si>
  <si>
    <t>Kahn, Ralph</t>
  </si>
  <si>
    <t>Karpen, Judith</t>
  </si>
  <si>
    <t>Kepko, Emil</t>
  </si>
  <si>
    <t>Flagstaff, AZ</t>
  </si>
  <si>
    <t>Oregon, IL</t>
  </si>
  <si>
    <t>Kuang, Weijia</t>
  </si>
  <si>
    <t>Kumar, Sujay</t>
  </si>
  <si>
    <t>Lyapustin, Alexei</t>
  </si>
  <si>
    <t xml:space="preserve">Mahaffy, Paul </t>
  </si>
  <si>
    <t xml:space="preserve">Mandell, Avram </t>
  </si>
  <si>
    <t>Participate as a speaker and recipient of the LS Palmer Award at the 40th Annual Minnesota Chromatography Forum Spring Symposium</t>
  </si>
  <si>
    <t>Invited by the Swiss National Centre of Competence in Research (NCCR) Program as a Visiting Scholar, where he will be visiting three different universities to give colloquia</t>
  </si>
  <si>
    <t>Attend conference "10th Korean Astrophysics Workshop</t>
  </si>
  <si>
    <t xml:space="preserve">Markevitch, Maxim </t>
  </si>
  <si>
    <t>Milan, ITA &amp; Bern, CHE</t>
  </si>
  <si>
    <t>Lewiston, ME</t>
  </si>
  <si>
    <t>Mead, Cindy</t>
  </si>
  <si>
    <t xml:space="preserve">Milam, Stefanie </t>
  </si>
  <si>
    <t>Mishchenko, Mikhail</t>
  </si>
  <si>
    <t>Invited lecturer</t>
  </si>
  <si>
    <t>Friday Harbor, WA</t>
  </si>
  <si>
    <t>Neff, Susan</t>
  </si>
  <si>
    <t>Charlottesville, VA</t>
  </si>
  <si>
    <t>Nixon, Conor</t>
  </si>
  <si>
    <t>Leesburg, VA</t>
  </si>
  <si>
    <t xml:space="preserve">Attend the Spring Planning Meeting of the American Geophysical Union (AGU). </t>
  </si>
  <si>
    <t xml:space="preserve">Present research results at the SCOL 2019 Annual Symposium at the Simons Foundation office </t>
  </si>
  <si>
    <t>Participating in a workshop in Marseille "Bridging the Gap between Astrochemistry and Cosmochemistry</t>
  </si>
  <si>
    <t xml:space="preserve">Colloquium at University College Dublin </t>
  </si>
  <si>
    <t>To attend the team project on "Recalibration of the Sunspot Number Series" at the ISSI (International Space Science Institute)</t>
  </si>
  <si>
    <t>Pesnell, William</t>
  </si>
  <si>
    <t>Peters Lidard, Christa</t>
  </si>
  <si>
    <t>Lewisburg, PA</t>
  </si>
  <si>
    <t>Socorro, NM</t>
  </si>
  <si>
    <t>Poulter, Benjamin</t>
  </si>
  <si>
    <t>Bozeman, MT</t>
  </si>
  <si>
    <t>Fort Collins, CO</t>
  </si>
  <si>
    <t xml:space="preserve">Invited to participate in a workshop on wetland methane emissions at the United States Geological Survey Powell Center </t>
  </si>
  <si>
    <t>Visit Montana State University in Bozeman</t>
  </si>
  <si>
    <t>Attend the Impacts on Land Use and Land Management on Earth System Evolution workshop</t>
  </si>
  <si>
    <t>Basalt, CO</t>
  </si>
  <si>
    <t>Clatsop County, OR</t>
  </si>
  <si>
    <t>Ithaca, NY</t>
  </si>
  <si>
    <t>Evanston, IL</t>
  </si>
  <si>
    <t>Attend Fermi Large Area Telescope (LAT) Collaboration meeting March 10-16, then to Hannover, Germany to meet with collaborators at Albert Einstein Institute and give a colloquium</t>
  </si>
  <si>
    <t>Attend High Energy Astrophysics in South Africa</t>
  </si>
  <si>
    <t>Reed, Benjamin</t>
  </si>
  <si>
    <t>Roberge, Aki</t>
  </si>
  <si>
    <t>Rodell, Matthew</t>
  </si>
  <si>
    <t>Rogers, Edward</t>
  </si>
  <si>
    <t>Rosenzweig, Cynthia</t>
  </si>
  <si>
    <t>To attend and present at the University of Southampton Gregory Lecture</t>
  </si>
  <si>
    <t xml:space="preserve">Attend the Small Farmer Climate Change Adaptation Meeting </t>
  </si>
  <si>
    <t>Polar Scientist</t>
  </si>
  <si>
    <t xml:space="preserve">Give two science talks on Hubble and participate in panel discussions at the StarFest Denver 2019 Convention </t>
  </si>
  <si>
    <t>Invited to talk at NCSA/National Center for Supercomputing Applications</t>
  </si>
  <si>
    <t xml:space="preserve">To participate in the workshop entitled “IN-TIME RISE Workshop on Geochronology and Mars Exploration” at the Jackson School of Geosciences, Department of Geological Sciences at the University of Texas, in Austin, Texas </t>
  </si>
  <si>
    <t>Participate in the San Francisco Public Utilities Commission's Climate Information Workshop</t>
  </si>
  <si>
    <t>Invited speaker</t>
  </si>
  <si>
    <t>Participate in the Kavli Exoplanets Futures Symposium as part of the Transiting Exoplanet Survey Satellite Science meeting</t>
  </si>
  <si>
    <t>Engaged one-on-one with South African Weather Service (SAWS) and post-doctoral researchers from South African universities before and after the workshop</t>
  </si>
  <si>
    <t>Invited to be a keynote speaker on Space Exploration science from his NASA experience, and to deliver a space science lecture at the US Embassy in Lisbon</t>
  </si>
  <si>
    <t>Participating in the Team Project on "Large-Amplitude Oscillations as a Probe of Quiescent and Erupting Solar Prominences" meeting being held at the International Space Science Institute (ISSI)</t>
  </si>
  <si>
    <t>Invited to attend the Kavli Prize Symposium being held at the University of Bergen</t>
  </si>
  <si>
    <t>Participate in a team meeting of the International Space Science Institute on “Cold plasma of ionospheric origin: implications for magnetospheric dynamics</t>
  </si>
  <si>
    <t>Invited speaker for the PHAROS Conference 2019</t>
  </si>
  <si>
    <t>To give a seminar</t>
  </si>
  <si>
    <t>Wiseman, Jennifer</t>
  </si>
  <si>
    <t>Arizona State University</t>
  </si>
  <si>
    <t>Deputy Associate Administrator</t>
  </si>
  <si>
    <t>Associate Administrator</t>
  </si>
  <si>
    <t>Associate Adminstrator</t>
  </si>
  <si>
    <t>Assocaite Adminisrator</t>
  </si>
  <si>
    <t>Bussey, David</t>
  </si>
  <si>
    <t>Part of the Adm. delegation</t>
  </si>
  <si>
    <t>Deputy Administrator</t>
  </si>
  <si>
    <t>Assist Deputy Assocaite Administrator</t>
  </si>
  <si>
    <t>Presentation of NASA Lunar Program</t>
  </si>
  <si>
    <t>Div. Director</t>
  </si>
  <si>
    <t>Attend MARS 2019 meetings</t>
  </si>
  <si>
    <t>Worcester, MA</t>
  </si>
  <si>
    <t>Johor Bahru, Malaysia</t>
  </si>
  <si>
    <t>Anderson, Carrie Marie</t>
  </si>
  <si>
    <t>Boyd, Patricia</t>
  </si>
  <si>
    <t>Collaborate with scientists in Germany</t>
  </si>
  <si>
    <t>Sum of sheet #2</t>
  </si>
  <si>
    <t>JSC Additional amount paid by check</t>
  </si>
  <si>
    <t>JSC Space Act Authority/IPA not reportable.  Not a Federal employee</t>
  </si>
  <si>
    <t>Total Adjustments</t>
  </si>
  <si>
    <t>Attend the 3rd Agriculture and Climate Change Conference in Budapest, Hungary and attend the CMIP6 Model Analysis Workshop in Spain</t>
  </si>
  <si>
    <t>Give an invited scientific talk on the partition of energy among the constituent electron components in the electron velocity distribution functions across interplanetary shocks</t>
  </si>
  <si>
    <t>Participate in the ISSI Team Meeting</t>
  </si>
  <si>
    <t xml:space="preserve">Invited to attend the 2019 Other Worlds Laboratory (OWL) Summer Program at University of California (UC), Santa Cruz </t>
  </si>
  <si>
    <t>Invited to give a seminar and initiate collaboration</t>
  </si>
  <si>
    <t>Presenter at TELUS</t>
  </si>
  <si>
    <t xml:space="preserve">Senior Scientist, Hubble Space </t>
  </si>
  <si>
    <t>Research Astrophysicist</t>
  </si>
  <si>
    <t xml:space="preserve">Research Aerospace Technologist, Climate and Radiation Std. </t>
  </si>
  <si>
    <t>Invited to participate in the U.S. Department of Energy 2019 Atmospheric System Research (ASR) FOA Review</t>
  </si>
  <si>
    <t>Attending a meeting of the Netherlands Institute for Space Research (SRON) Science Advisory Committee (SAC)</t>
  </si>
  <si>
    <t xml:space="preserve">Research Aerospace Technologist, Earth Sciences Remote Sens. </t>
  </si>
  <si>
    <t>Aerospace Technologist, Stellar, Galactic, Extragalactic</t>
  </si>
  <si>
    <t xml:space="preserve">Aerospace Technologist, Data Anaylysis </t>
  </si>
  <si>
    <t xml:space="preserve">Aerospace Technologist, Solar Systems Analysis </t>
  </si>
  <si>
    <t xml:space="preserve">Supv. Research Aerospace Technologist, Planetary Studies </t>
  </si>
  <si>
    <t>Research Aerospace Technologist,Atmospheric Chemistry &amp; Dyn.</t>
  </si>
  <si>
    <t xml:space="preserve">Research Aerospace Technologist, Planetary Studies </t>
  </si>
  <si>
    <t xml:space="preserve">Research Aerospace Technologist, Climate &amp; Radiation Std. </t>
  </si>
  <si>
    <t xml:space="preserve">Director, Heliophysics Science </t>
  </si>
  <si>
    <t xml:space="preserve">Research Aerospace Technologist, Fields and Particles </t>
  </si>
  <si>
    <t xml:space="preserve">Aerospace Technologist, Fields and Particles </t>
  </si>
  <si>
    <t>Aerospace Technologist, Earth Science Remote Sensing</t>
  </si>
  <si>
    <t xml:space="preserve">An invited talk at the World Science Festival 2019 </t>
  </si>
  <si>
    <t xml:space="preserve">Invited to Kindai University in Osaka, Japan to participate in discussions regarding the Japanese </t>
  </si>
  <si>
    <t xml:space="preserve">Director, Earth Sciences Division </t>
  </si>
  <si>
    <t xml:space="preserve">Deputy Director Tech &amp; Research Invest. </t>
  </si>
  <si>
    <t xml:space="preserve">Supervisor Research Aerospace Technologist, Fields and Particles </t>
  </si>
  <si>
    <t>Aerospace Technologist, Climate &amp; Radiation Studies</t>
  </si>
  <si>
    <t>Invited participation in the Aerosol, Clouds, and Trace gases Research Infrastructure (ACTRIS) Advisory Board Meeting</t>
  </si>
  <si>
    <t xml:space="preserve">Research Aerospace Technologist, Solar &amp; Solar Terrestrial Std. </t>
  </si>
  <si>
    <t xml:space="preserve">Invitation, attend the “Future Directions in Solar Physics” workshop </t>
  </si>
  <si>
    <t>Attend International Space Science Institute (ISS) meeting to discuss a cross-scale mission concept</t>
  </si>
  <si>
    <t>Invited Coronal Loops Workshop in St Andrews</t>
  </si>
  <si>
    <t>Giving an invited talk at Lowell Observatory</t>
  </si>
  <si>
    <t>Invited to present a talk on the "Search for Habitable Worlds in our Galaxy</t>
  </si>
  <si>
    <t xml:space="preserve">Attended the second ISSI TUNER Workshop hosted by the International Space Science Institute (ISSI) </t>
  </si>
  <si>
    <t xml:space="preserve">Research Aerospace Technologist, Atmospheric Chemistry &amp; Dyn. </t>
  </si>
  <si>
    <t>Research Aerospace, Solid Earth Geophysical Std.</t>
  </si>
  <si>
    <t>Speak at the Blue Waters Symposium held in Sunriver, Oregon</t>
  </si>
  <si>
    <t xml:space="preserve">Research Aerospace Technologist, Climate and Radiation Std </t>
  </si>
  <si>
    <t xml:space="preserve">Director, Solar System Exploration Div. </t>
  </si>
  <si>
    <t xml:space="preserve">Research Aerospace Technologist, Earth Sciences Remote Sens </t>
  </si>
  <si>
    <t>Aerospace Technologist, Reliability &amp; Quality Assur.</t>
  </si>
  <si>
    <t>Invited speaker at the Workshop on Astrobiology,</t>
  </si>
  <si>
    <t>Research Aerospace Technologist, Solar Systems Analysis</t>
  </si>
  <si>
    <t xml:space="preserve">Supervisor Research Aerospace Technologist, Climate &amp; Radiation Std. </t>
  </si>
  <si>
    <t>Aerospace Technologist, Atmospheric Chemistry &amp; Dynamic</t>
  </si>
  <si>
    <t>Attend the fifth week of the six-week "Impact of soil erosion on Dust emission, climate and terrestrial ecosystems" INDICES program</t>
  </si>
  <si>
    <t xml:space="preserve">Supervisor Research Aerospace Technologist, Planetary Studies </t>
  </si>
  <si>
    <t>Aerospace Technologist,Solar/Solar Terrestrial Studies</t>
  </si>
  <si>
    <t>Supervisor Aerospace Technologist, Science Program Management</t>
  </si>
  <si>
    <t xml:space="preserve">Deputy Director Flight Project For Plan &amp; Business Managment </t>
  </si>
  <si>
    <t>Present a talk on the results of Very Long Baseline Interferometry at the National Radio Astronomy Observatory</t>
  </si>
  <si>
    <t xml:space="preserve">Research Aerospace Technologist, Solid Earth Geophysical Std. </t>
  </si>
  <si>
    <t>Aerospace Technologist, Contamination Control</t>
  </si>
  <si>
    <t>Aerospace Technologist, Fields &amp; Particles</t>
  </si>
  <si>
    <t xml:space="preserve">Research Aerospace Technologist, Stellar Galactic &amp; Extragalactic Astr </t>
  </si>
  <si>
    <t xml:space="preserve">Supervisor Aerospace Technologist, Engineer Program Mgmt. </t>
  </si>
  <si>
    <t>Participating in the Astronomy Weekly Colloquium Series and the Michigan Institute for Research in Astrophysics Conversations on Equity and Inclusion Series</t>
  </si>
  <si>
    <t>Administrative Program Manager</t>
  </si>
  <si>
    <t>Deputy Director, Applied Engineering &amp; Technology</t>
  </si>
  <si>
    <t xml:space="preserve">Participate in and speak at Genentech's Pharma Technical Regulatory </t>
  </si>
  <si>
    <t xml:space="preserve">Speaking at Creative Melbourne 2019 and activities for the RMIT University </t>
  </si>
  <si>
    <t xml:space="preserve">Research Agronomist </t>
  </si>
  <si>
    <t xml:space="preserve">Attend the workshop on Next Generation Food Shock Modeling </t>
  </si>
  <si>
    <t>Chief, Goddard Institute for Space Std.</t>
  </si>
  <si>
    <t xml:space="preserve">To be a distinguished lecturer at Simon Fraser University </t>
  </si>
  <si>
    <t>Deliver a keynote presentation and discuss NASA science at a workshop on genetic programming techniques</t>
  </si>
  <si>
    <t>Aerospace Technologist Reliability &amp; Quality Assurance</t>
  </si>
  <si>
    <t>Participate and present an invited lecture on Electronics Reliability and Physics-of-failure</t>
  </si>
  <si>
    <t xml:space="preserve">Engineering Technician (Aerospace) </t>
  </si>
  <si>
    <t>Chea Unist, Korea</t>
  </si>
  <si>
    <t>Invited by NOVA to attend the event for an upcoming miniseries, “The Planets”, as a participant on a panel</t>
  </si>
  <si>
    <t>Supv. Research Aerospace Technologist, Stlr. Gltc.&amp;Xtrgltc. Astr.</t>
  </si>
  <si>
    <t>Seattle, WA &amp; Cocodrie, LA</t>
  </si>
  <si>
    <t>Invited presentation at the Health Effects Institute (HEI) 2019 Annual Conference Cocodrie</t>
  </si>
  <si>
    <t>Senior Scientist, Science &amp; Exploration</t>
  </si>
  <si>
    <t>Aerospace Technologist, Planetary Studies</t>
  </si>
  <si>
    <t xml:space="preserve">Lecture as part of the Joint Atmospheric Sciences Research Center, Department of Atmospheric and Environmental Sciences Seminar Series </t>
  </si>
  <si>
    <t>Attend and present at the LANL Data Fusion Conference</t>
  </si>
  <si>
    <t>Invited to give a plenary lecture</t>
  </si>
  <si>
    <t>Serve on the Technical Program Committee of the 12th International Precipitation Conference.</t>
  </si>
  <si>
    <t>Invited to participate in the All-RECCAP2 workshop (Regional Carbon Cycle Assessment and Processes-2</t>
  </si>
  <si>
    <t>Will be supporting Ocean Worlds hardware engineering and contamination field work</t>
  </si>
  <si>
    <t>Serve as an ALMA Review Panel (ARP) member for assessment of the ALMA Cycle 7 observing proposals</t>
  </si>
  <si>
    <t xml:space="preserve">Participate in a team meeting of the International Space Science Institute (ISSI) on the science </t>
  </si>
  <si>
    <t>Attend an organizing committee meeting for The International Space Science Institute (ISSI) Workshop</t>
  </si>
  <si>
    <t xml:space="preserve">Participate in the International Advisory Committee (IAC) meeting as an IAC Member for the Joint Institute for Nuclear Astrophysics – Center for the Evolution of the Elements (JINA-CEE), </t>
  </si>
  <si>
    <t>Staff the NASA supplied Mobile Machine Shop at the 2019 For Inspiration and Recognition of Science and Technology (FIRST) Robotics Competition</t>
  </si>
  <si>
    <t xml:space="preserve">Staffing and supporting the Mobile Machine Shop Trailer at the FIRST Chesapeake District Championship </t>
  </si>
  <si>
    <t>Speaking at the International Symposium on Sustainable Space Development and Utilization for Humankind</t>
  </si>
  <si>
    <t>Participate in and serve as the Keynote Speaker for the 2019 symposium on the "Power of Water" at the University of Colorado</t>
  </si>
  <si>
    <t>Speak at the 2019 AIAG Supply Chain Summit event</t>
  </si>
  <si>
    <t>Keynote speaker at the 6th annual STEM Journey VI: The International Space Station and Beyond event</t>
  </si>
  <si>
    <t>Bethesda, MD</t>
  </si>
  <si>
    <t>Utrecht, Netherlands</t>
  </si>
  <si>
    <t>Santa Cruz, CA</t>
  </si>
  <si>
    <t>Edmonton, Canda</t>
  </si>
  <si>
    <t>Shenzhen, China</t>
  </si>
  <si>
    <t>12/08/2018-12/13/2018</t>
  </si>
  <si>
    <t>08/3082019-09/07/2019</t>
  </si>
  <si>
    <t>07/21/2019-07/25/2019</t>
  </si>
  <si>
    <t>05/21/2019-05/23/2019</t>
  </si>
  <si>
    <t>Catania, Italy</t>
  </si>
  <si>
    <t>Toronto, Canada</t>
  </si>
  <si>
    <t>Busan, Korea</t>
  </si>
  <si>
    <t>Brussels, Belgium</t>
  </si>
  <si>
    <t>Kyoto, Japan</t>
  </si>
  <si>
    <t>Bristol, UK</t>
  </si>
  <si>
    <t>4/27/2019-5/04/2019</t>
  </si>
  <si>
    <t>Research AST, Human Performance Studies</t>
  </si>
  <si>
    <t>Aerospace Technologist,Stellar, Galactic, Extragalactic</t>
  </si>
  <si>
    <t>Research Aerospace Technologist, Human Performance Studies</t>
  </si>
  <si>
    <t>Research Aerospace Technologist, Science Project Management</t>
  </si>
  <si>
    <t>Aerospace Technologist, Data Analysis</t>
  </si>
  <si>
    <t>Aerospace Technologist, Aerothermodynamics</t>
  </si>
  <si>
    <t>Research Aerospace Technologist,Biological and Physical Science Research</t>
  </si>
  <si>
    <t>Research Aerospace Technologist, Aerothermodynamics</t>
  </si>
  <si>
    <t>Research Aerospace Technologist, Software Systems</t>
  </si>
  <si>
    <t>Aerospace Technologist, Computer Research and Development</t>
  </si>
  <si>
    <t>Research Aerospace Technologist, Chemical and Biological Evolution</t>
  </si>
  <si>
    <t>Supervisor Aerospace Technologist, Life Sciences and Systems</t>
  </si>
  <si>
    <t>Research Aerospace Technologist, Atmospheric Chemistry and Dynamic Research</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</si>
</sst>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quot;$&quot;#,##0.00"/>
  </numFmts>
  <fonts count="26" x14ac:knownFonts="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b/>
      <sz val="7"/>
      <name val="Arial"/>
      <family val="2"/>
    </font>
    <font>
      <b/>
      <sz val="9"/>
      <name val="Arial"/>
      <family val="2"/>
    </font>
    <font>
      <sz val="9"/>
      <name val="Arial"/>
      <family val="2"/>
    </font>
    <font>
      <sz val="9"/>
      <name val="Calibri"/>
      <family val="2"/>
    </font>
    <font>
      <b/>
      <sz val="14"/>
      <name val="Arial"/>
      <family val="2"/>
    </font>
    <font>
      <sz val="12"/>
      <name val="Arial"/>
      <family val="2"/>
    </font>
    <font>
      <b/>
      <sz val="11"/>
      <name val="Arial"/>
      <family val="2"/>
    </font>
    <font>
      <sz val="10"/>
      <color theme="1"/>
      <name val="Arial"/>
      <family val="2"/>
    </font>
    <font>
      <b/>
      <sz val="10"/>
      <color theme="1"/>
      <name val="Tahoma"/>
      <family val="2"/>
    </font>
    <font>
      <b/>
      <sz val="10"/>
      <color theme="1"/>
      <name val="Arial"/>
      <family val="2"/>
    </font>
    <font>
      <sz val="10"/>
      <color rgb="FFFF0000"/>
      <name val="Tahoma"/>
      <family val="2"/>
    </font>
    <font>
      <u/>
      <sz val="10"/>
      <color theme="10"/>
      <name val="Arial"/>
      <family val="2"/>
    </font>
    <font>
      <sz val="8"/>
      <color rgb="FF333333"/>
      <name val="Arial"/>
      <family val="2"/>
    </font>
    <font>
      <sz val="8"/>
      <color rgb="FF000000"/>
      <name val="Arial"/>
      <family val="2"/>
    </font>
    <font>
      <sz val="10"/>
      <name val="Arial"/>
      <family val="2"/>
    </font>
    <font>
      <sz val="8"/>
      <name val="Segoe UI"/>
      <family val="2"/>
    </font>
    <font>
      <sz val="8"/>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81">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style="thin">
        <color indexed="64"/>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8">
    <xf numFmtId="0" fontId="0" fillId="0" borderId="0"/>
    <xf numFmtId="0" fontId="5" fillId="8" borderId="2" applyBorder="0">
      <alignment horizontal="center" vertical="center" wrapText="1"/>
    </xf>
    <xf numFmtId="0" fontId="8" fillId="9" borderId="33" applyBorder="0">
      <alignment horizontal="center" wrapText="1"/>
      <protection hidden="1"/>
    </xf>
    <xf numFmtId="0" fontId="9" fillId="8" borderId="29" applyFont="0" applyBorder="0">
      <alignment horizontal="left" vertical="center" wrapText="1"/>
    </xf>
    <xf numFmtId="0" fontId="11" fillId="6" borderId="2" applyBorder="0">
      <alignment horizontal="center"/>
      <protection locked="0"/>
    </xf>
    <xf numFmtId="0" fontId="12" fillId="6" borderId="28" applyBorder="0">
      <alignment horizontal="center"/>
      <protection locked="0"/>
    </xf>
    <xf numFmtId="0" fontId="4" fillId="3" borderId="27" applyBorder="0">
      <alignment horizontal="center" vertical="center"/>
    </xf>
    <xf numFmtId="0" fontId="7" fillId="7" borderId="9" applyBorder="0">
      <alignment horizontal="center" vertical="center" wrapText="1"/>
    </xf>
    <xf numFmtId="0" fontId="4" fillId="2" borderId="26">
      <alignment horizontal="center" vertical="center"/>
    </xf>
    <xf numFmtId="0" fontId="4" fillId="2" borderId="31">
      <alignment horizontal="center" vertical="center" wrapText="1"/>
    </xf>
    <xf numFmtId="0" fontId="6" fillId="6" borderId="0">
      <alignment wrapText="1"/>
      <protection locked="0"/>
    </xf>
    <xf numFmtId="0" fontId="4" fillId="5" borderId="22">
      <alignment vertical="center" wrapText="1"/>
    </xf>
    <xf numFmtId="0" fontId="4" fillId="5" borderId="9">
      <alignment vertical="center" wrapText="1"/>
    </xf>
    <xf numFmtId="0" fontId="6" fillId="0" borderId="4">
      <alignment horizontal="center" vertical="center"/>
    </xf>
    <xf numFmtId="0" fontId="1" fillId="4" borderId="17" applyNumberFormat="0" applyFill="0" applyBorder="0">
      <alignment horizontal="left" vertical="center" wrapText="1"/>
      <protection locked="0"/>
    </xf>
    <xf numFmtId="0" fontId="18" fillId="0" borderId="0" applyNumberFormat="0" applyFill="0" applyBorder="0" applyAlignment="0" applyProtection="0"/>
    <xf numFmtId="43" fontId="21" fillId="0" borderId="0" applyFont="0" applyFill="0" applyBorder="0" applyAlignment="0" applyProtection="0"/>
    <xf numFmtId="44" fontId="21" fillId="0" borderId="0" applyFont="0" applyFill="0" applyBorder="0" applyAlignment="0" applyProtection="0"/>
  </cellStyleXfs>
  <cellXfs count="442">
    <xf numFmtId="0" fontId="0" fillId="0" borderId="0" xfId="0"/>
    <xf numFmtId="0" fontId="0" fillId="4" borderId="0" xfId="0" applyFill="1"/>
    <xf numFmtId="0" fontId="0" fillId="0" borderId="30" xfId="0" applyBorder="1"/>
    <xf numFmtId="0" fontId="0" fillId="4" borderId="30" xfId="0" applyFill="1" applyBorder="1"/>
    <xf numFmtId="14" fontId="1" fillId="4" borderId="17" xfId="0" applyNumberFormat="1" applyFont="1" applyFill="1" applyBorder="1" applyAlignment="1" applyProtection="1">
      <alignment horizontal="left" vertical="center" wrapText="1"/>
      <protection locked="0"/>
    </xf>
    <xf numFmtId="0" fontId="6" fillId="0" borderId="0" xfId="0" applyFont="1"/>
    <xf numFmtId="0" fontId="0" fillId="0" borderId="32" xfId="0" applyBorder="1"/>
    <xf numFmtId="0" fontId="1" fillId="4" borderId="17" xfId="14">
      <alignment horizontal="left" vertical="center" wrapText="1"/>
      <protection locked="0"/>
    </xf>
    <xf numFmtId="0" fontId="1" fillId="4" borderId="17" xfId="14" applyFill="1" applyBorder="1">
      <alignment horizontal="left" vertical="center" wrapText="1"/>
      <protection locked="0"/>
    </xf>
    <xf numFmtId="0" fontId="1" fillId="4" borderId="19"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4"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25" xfId="14" applyFill="1" applyBorder="1">
      <alignment horizontal="left" vertical="center" wrapText="1"/>
      <protection locked="0"/>
    </xf>
    <xf numFmtId="0" fontId="3" fillId="0" borderId="0" xfId="0" applyFont="1" applyFill="1" applyBorder="1" applyAlignment="1">
      <alignment vertical="center"/>
    </xf>
    <xf numFmtId="0" fontId="0" fillId="0" borderId="37" xfId="0" applyBorder="1"/>
    <xf numFmtId="0" fontId="4" fillId="2" borderId="26" xfId="8" applyBorder="1">
      <alignment horizontal="center" vertical="center"/>
    </xf>
    <xf numFmtId="0" fontId="3" fillId="7" borderId="39" xfId="0" applyFont="1" applyFill="1" applyBorder="1" applyAlignment="1">
      <alignment vertical="center"/>
    </xf>
    <xf numFmtId="0" fontId="3" fillId="7" borderId="40" xfId="0" applyFont="1" applyFill="1" applyBorder="1" applyAlignment="1">
      <alignment vertical="center"/>
    </xf>
    <xf numFmtId="0" fontId="0" fillId="0" borderId="39" xfId="0" applyBorder="1"/>
    <xf numFmtId="0" fontId="0" fillId="0" borderId="42" xfId="0" applyBorder="1"/>
    <xf numFmtId="0" fontId="1" fillId="4" borderId="45" xfId="14" applyFill="1" applyBorder="1">
      <alignment horizontal="left" vertical="center" wrapText="1"/>
      <protection locked="0"/>
    </xf>
    <xf numFmtId="0" fontId="1" fillId="4" borderId="46" xfId="14" applyFill="1" applyBorder="1">
      <alignment horizontal="left" vertical="center" wrapText="1"/>
      <protection locked="0"/>
    </xf>
    <xf numFmtId="0" fontId="1" fillId="4" borderId="47" xfId="14" applyFill="1" applyBorder="1">
      <alignment horizontal="left" vertical="center" wrapText="1"/>
      <protection locked="0"/>
    </xf>
    <xf numFmtId="0" fontId="1" fillId="4" borderId="14" xfId="14" applyFill="1" applyBorder="1">
      <alignment horizontal="left" vertical="center" wrapText="1"/>
      <protection locked="0"/>
    </xf>
    <xf numFmtId="0" fontId="1" fillId="4" borderId="16" xfId="14" applyFill="1" applyBorder="1">
      <alignment horizontal="left" vertical="center" wrapText="1"/>
      <protection locked="0"/>
    </xf>
    <xf numFmtId="0" fontId="6" fillId="0" borderId="2" xfId="0" applyFont="1" applyBorder="1"/>
    <xf numFmtId="0" fontId="0" fillId="0" borderId="3" xfId="0" applyBorder="1"/>
    <xf numFmtId="0" fontId="0" fillId="0" borderId="28" xfId="0" applyBorder="1"/>
    <xf numFmtId="0" fontId="0" fillId="0" borderId="28" xfId="0" applyBorder="1" applyProtection="1">
      <protection locked="0" hidden="1"/>
    </xf>
    <xf numFmtId="0" fontId="6" fillId="0" borderId="11" xfId="0" applyFont="1" applyBorder="1"/>
    <xf numFmtId="0" fontId="0" fillId="0" borderId="6" xfId="0" applyBorder="1"/>
    <xf numFmtId="0" fontId="6" fillId="0" borderId="7" xfId="0" applyFont="1" applyBorder="1"/>
    <xf numFmtId="0" fontId="3" fillId="5" borderId="50" xfId="0" applyFont="1" applyFill="1" applyBorder="1" applyAlignment="1">
      <alignment vertical="center"/>
    </xf>
    <xf numFmtId="0" fontId="6" fillId="6" borderId="15" xfId="0" applyFont="1" applyFill="1" applyBorder="1" applyAlignment="1" applyProtection="1">
      <alignment wrapText="1"/>
      <protection locked="0"/>
    </xf>
    <xf numFmtId="0" fontId="1" fillId="6" borderId="49" xfId="14" applyFill="1" applyBorder="1">
      <alignment horizontal="left" vertical="center" wrapText="1"/>
      <protection locked="0"/>
    </xf>
    <xf numFmtId="0" fontId="1" fillId="6" borderId="11" xfId="14" applyFill="1" applyBorder="1">
      <alignment horizontal="left" vertical="center" wrapText="1"/>
      <protection locked="0"/>
    </xf>
    <xf numFmtId="0" fontId="1" fillId="6" borderId="30" xfId="14" applyFill="1" applyBorder="1" applyAlignment="1">
      <alignment horizontal="center" vertical="center" wrapText="1"/>
      <protection locked="0"/>
    </xf>
    <xf numFmtId="0" fontId="0" fillId="0" borderId="57" xfId="0" applyBorder="1"/>
    <xf numFmtId="0" fontId="1" fillId="4" borderId="53" xfId="14" applyFill="1" applyBorder="1">
      <alignment horizontal="left" vertical="center" wrapText="1"/>
      <protection locked="0"/>
    </xf>
    <xf numFmtId="0" fontId="1" fillId="4" borderId="60" xfId="14" applyFill="1" applyBorder="1">
      <alignment horizontal="left" vertical="center" wrapText="1"/>
      <protection locked="0"/>
    </xf>
    <xf numFmtId="0" fontId="1" fillId="5" borderId="20" xfId="14" applyFill="1" applyBorder="1" applyProtection="1">
      <alignment horizontal="left" vertical="center" wrapText="1"/>
    </xf>
    <xf numFmtId="0" fontId="1" fillId="5" borderId="23" xfId="14" applyFill="1" applyBorder="1" applyProtection="1">
      <alignment horizontal="left" vertical="center" wrapText="1"/>
    </xf>
    <xf numFmtId="0" fontId="1" fillId="5" borderId="61" xfId="14" applyFill="1" applyBorder="1" applyProtection="1">
      <alignment horizontal="left" vertical="center" wrapText="1"/>
    </xf>
    <xf numFmtId="0" fontId="4" fillId="5" borderId="21" xfId="11" applyBorder="1" applyProtection="1">
      <alignment vertical="center" wrapText="1"/>
    </xf>
    <xf numFmtId="0" fontId="7" fillId="6" borderId="11"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7" xfId="0" applyFont="1" applyFill="1" applyBorder="1" applyAlignment="1" applyProtection="1">
      <alignment horizontal="left" vertical="center" wrapText="1"/>
    </xf>
    <xf numFmtId="14" fontId="1" fillId="4" borderId="17" xfId="0" applyNumberFormat="1" applyFont="1" applyFill="1" applyBorder="1" applyAlignment="1" applyProtection="1">
      <alignment horizontal="left" vertical="center" wrapText="1"/>
    </xf>
    <xf numFmtId="0" fontId="1" fillId="4" borderId="12" xfId="0" applyFont="1" applyFill="1" applyBorder="1" applyAlignment="1" applyProtection="1">
      <alignment vertical="center" wrapText="1"/>
    </xf>
    <xf numFmtId="0" fontId="1" fillId="4" borderId="13" xfId="0" applyFont="1" applyFill="1" applyBorder="1" applyAlignment="1" applyProtection="1">
      <alignment horizontal="left" vertical="center" wrapText="1"/>
    </xf>
    <xf numFmtId="0" fontId="1" fillId="4" borderId="53" xfId="0" applyFont="1" applyFill="1" applyBorder="1" applyAlignment="1" applyProtection="1">
      <alignment horizontal="center" vertical="center"/>
    </xf>
    <xf numFmtId="0" fontId="1" fillId="4" borderId="17" xfId="0" applyFont="1" applyFill="1" applyBorder="1" applyAlignment="1" applyProtection="1">
      <alignment horizontal="center" vertical="center"/>
    </xf>
    <xf numFmtId="6" fontId="1" fillId="4" borderId="35" xfId="0" applyNumberFormat="1" applyFont="1" applyFill="1" applyBorder="1" applyAlignment="1" applyProtection="1">
      <alignment vertical="center"/>
    </xf>
    <xf numFmtId="0" fontId="1" fillId="4" borderId="9" xfId="0" applyFont="1" applyFill="1" applyBorder="1" applyAlignment="1" applyProtection="1">
      <alignment horizontal="center" vertical="center"/>
    </xf>
    <xf numFmtId="6" fontId="1" fillId="4" borderId="25" xfId="0" applyNumberFormat="1" applyFont="1" applyFill="1" applyBorder="1" applyAlignment="1" applyProtection="1">
      <alignment horizontal="right" vertical="center"/>
    </xf>
    <xf numFmtId="0" fontId="1" fillId="4" borderId="19" xfId="0" applyFont="1" applyFill="1" applyBorder="1" applyAlignment="1" applyProtection="1">
      <alignment horizontal="left" vertical="center" wrapText="1"/>
    </xf>
    <xf numFmtId="0" fontId="6" fillId="4" borderId="12" xfId="0" applyFont="1" applyFill="1" applyBorder="1" applyAlignment="1" applyProtection="1">
      <alignment vertical="center" wrapText="1"/>
    </xf>
    <xf numFmtId="0" fontId="1" fillId="4" borderId="52" xfId="0" applyFont="1" applyFill="1" applyBorder="1" applyAlignment="1" applyProtection="1">
      <alignment horizontal="center" vertical="center"/>
    </xf>
    <xf numFmtId="6" fontId="1" fillId="4" borderId="52" xfId="0" applyNumberFormat="1" applyFont="1" applyFill="1" applyBorder="1" applyAlignment="1" applyProtection="1">
      <alignment horizontal="right" vertical="center"/>
    </xf>
    <xf numFmtId="0" fontId="0" fillId="0" borderId="0" xfId="0" applyBorder="1"/>
    <xf numFmtId="0" fontId="0" fillId="0" borderId="11" xfId="0" applyBorder="1"/>
    <xf numFmtId="0" fontId="4" fillId="5" borderId="22" xfId="11" applyBorder="1" applyProtection="1">
      <alignment vertical="center" wrapText="1"/>
    </xf>
    <xf numFmtId="0" fontId="4" fillId="5" borderId="9" xfId="12">
      <alignment vertical="center" wrapText="1"/>
    </xf>
    <xf numFmtId="0" fontId="0" fillId="0" borderId="0" xfId="0"/>
    <xf numFmtId="0" fontId="4" fillId="5" borderId="17" xfId="11" applyBorder="1" applyProtection="1">
      <alignment vertical="center" wrapText="1"/>
    </xf>
    <xf numFmtId="0" fontId="4" fillId="5" borderId="9" xfId="12" applyProtection="1">
      <alignment vertical="center" wrapText="1"/>
    </xf>
    <xf numFmtId="0" fontId="0" fillId="0" borderId="0" xfId="0"/>
    <xf numFmtId="0" fontId="4" fillId="5" borderId="22" xfId="11" applyBorder="1" applyProtection="1">
      <alignment vertical="center" wrapText="1"/>
    </xf>
    <xf numFmtId="0" fontId="4" fillId="5" borderId="9" xfId="12">
      <alignment vertical="center" wrapText="1"/>
    </xf>
    <xf numFmtId="0" fontId="4" fillId="5" borderId="17" xfId="11" applyBorder="1" applyProtection="1">
      <alignment vertical="center" wrapText="1"/>
    </xf>
    <xf numFmtId="0" fontId="4" fillId="5" borderId="9" xfId="12" applyProtection="1">
      <alignment vertical="center" wrapText="1"/>
    </xf>
    <xf numFmtId="0" fontId="0" fillId="0" borderId="0" xfId="0" applyBorder="1"/>
    <xf numFmtId="0" fontId="0" fillId="0" borderId="11" xfId="0" applyBorder="1"/>
    <xf numFmtId="14" fontId="1" fillId="4" borderId="19" xfId="14" applyNumberFormat="1" applyFill="1" applyBorder="1">
      <alignment horizontal="left" vertical="center" wrapText="1"/>
      <protection locked="0"/>
    </xf>
    <xf numFmtId="0" fontId="16" fillId="0" borderId="52" xfId="0" applyFont="1" applyBorder="1"/>
    <xf numFmtId="6" fontId="16" fillId="0" borderId="52" xfId="0" applyNumberFormat="1" applyFont="1" applyBorder="1" applyAlignment="1">
      <alignment horizontal="right"/>
    </xf>
    <xf numFmtId="0" fontId="4" fillId="5" borderId="9" xfId="12">
      <alignment vertical="center" wrapText="1"/>
    </xf>
    <xf numFmtId="0" fontId="1" fillId="5" borderId="23" xfId="14" applyFill="1" applyBorder="1" applyAlignment="1" applyProtection="1">
      <alignment horizontal="center" vertical="center" wrapText="1"/>
    </xf>
    <xf numFmtId="0" fontId="1" fillId="4" borderId="53" xfId="14" applyFill="1" applyBorder="1" applyAlignment="1">
      <alignment horizontal="center" vertical="center" wrapText="1"/>
      <protection locked="0"/>
    </xf>
    <xf numFmtId="0" fontId="1" fillId="4" borderId="9" xfId="14" applyFill="1" applyBorder="1" applyAlignment="1">
      <alignment horizontal="center" vertical="center" wrapText="1"/>
      <protection locked="0"/>
    </xf>
    <xf numFmtId="0" fontId="1" fillId="5" borderId="14" xfId="0" applyFont="1" applyFill="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4" fillId="5" borderId="9" xfId="12">
      <alignment vertical="center" wrapText="1"/>
    </xf>
    <xf numFmtId="0" fontId="4" fillId="5" borderId="12" xfId="12" applyFill="1" applyBorder="1" applyAlignment="1">
      <alignment horizontal="center" wrapText="1"/>
    </xf>
    <xf numFmtId="0" fontId="4" fillId="5" borderId="0" xfId="12" applyFill="1" applyBorder="1" applyAlignment="1">
      <alignment horizontal="center" wrapText="1"/>
    </xf>
    <xf numFmtId="0" fontId="4" fillId="5" borderId="13" xfId="12" applyFill="1" applyBorder="1" applyAlignment="1">
      <alignment horizontal="center" wrapText="1"/>
    </xf>
    <xf numFmtId="0" fontId="19" fillId="0" borderId="0" xfId="0" applyFont="1" applyAlignment="1">
      <alignment wrapText="1"/>
    </xf>
    <xf numFmtId="164" fontId="1" fillId="4" borderId="60" xfId="14" applyNumberFormat="1" applyFill="1" applyBorder="1" applyAlignment="1">
      <alignment horizontal="right" vertical="center" wrapText="1"/>
      <protection locked="0"/>
    </xf>
    <xf numFmtId="164" fontId="1" fillId="4" borderId="25" xfId="14" applyNumberFormat="1" applyFill="1" applyBorder="1" applyAlignment="1">
      <alignment horizontal="right" vertical="center" wrapText="1"/>
      <protection locked="0"/>
    </xf>
    <xf numFmtId="164" fontId="1" fillId="5" borderId="61" xfId="14" applyNumberFormat="1" applyFill="1" applyBorder="1" applyAlignment="1" applyProtection="1">
      <alignment horizontal="right" vertical="center" wrapText="1"/>
    </xf>
    <xf numFmtId="164" fontId="1" fillId="4" borderId="47" xfId="14" applyNumberFormat="1" applyFill="1" applyBorder="1" applyAlignment="1">
      <alignment horizontal="right" vertical="center" wrapText="1"/>
      <protection locked="0"/>
    </xf>
    <xf numFmtId="0" fontId="20" fillId="0" borderId="0" xfId="0" applyFont="1" applyAlignment="1">
      <alignment wrapText="1"/>
    </xf>
    <xf numFmtId="6" fontId="1" fillId="4" borderId="60" xfId="14" applyNumberFormat="1" applyFill="1" applyBorder="1" applyAlignment="1">
      <alignment horizontal="right" vertical="center" wrapText="1"/>
      <protection locked="0"/>
    </xf>
    <xf numFmtId="6" fontId="1" fillId="4" borderId="25" xfId="14" applyNumberFormat="1" applyFill="1" applyBorder="1" applyAlignment="1">
      <alignment horizontal="right" vertical="center" wrapText="1"/>
      <protection locked="0"/>
    </xf>
    <xf numFmtId="0" fontId="1" fillId="0" borderId="0" xfId="0" applyFont="1" applyAlignment="1">
      <alignment wrapText="1"/>
    </xf>
    <xf numFmtId="0" fontId="1" fillId="4" borderId="17" xfId="14" applyAlignment="1">
      <alignment horizontal="left" vertical="center" wrapText="1"/>
      <protection locked="0"/>
    </xf>
    <xf numFmtId="0" fontId="4" fillId="5" borderId="22" xfId="11" applyBorder="1" applyProtection="1">
      <alignment vertical="center" wrapText="1"/>
    </xf>
    <xf numFmtId="0" fontId="1" fillId="5" borderId="14" xfId="0" applyFont="1" applyFill="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0" fillId="0" borderId="0" xfId="0"/>
    <xf numFmtId="0" fontId="4" fillId="5" borderId="9" xfId="12">
      <alignment vertical="center" wrapText="1"/>
    </xf>
    <xf numFmtId="0" fontId="4" fillId="5" borderId="12" xfId="12" applyFill="1" applyBorder="1" applyAlignment="1">
      <alignment horizontal="center" wrapText="1"/>
    </xf>
    <xf numFmtId="0" fontId="4" fillId="5" borderId="0" xfId="12" applyFill="1" applyBorder="1" applyAlignment="1">
      <alignment horizontal="center" wrapText="1"/>
    </xf>
    <xf numFmtId="0" fontId="4" fillId="5" borderId="13" xfId="12" applyFill="1" applyBorder="1" applyAlignment="1">
      <alignment horizontal="center" wrapText="1"/>
    </xf>
    <xf numFmtId="0" fontId="4" fillId="5" borderId="22" xfId="11" applyBorder="1" applyProtection="1">
      <alignment vertical="center" wrapText="1"/>
    </xf>
    <xf numFmtId="0" fontId="4" fillId="5" borderId="9" xfId="12">
      <alignment vertical="center" wrapText="1"/>
    </xf>
    <xf numFmtId="0" fontId="4" fillId="5" borderId="12" xfId="12" applyFill="1" applyBorder="1" applyAlignment="1">
      <alignment horizontal="center" wrapText="1"/>
    </xf>
    <xf numFmtId="0" fontId="4" fillId="5" borderId="0" xfId="12" applyFill="1" applyBorder="1" applyAlignment="1">
      <alignment horizontal="center" wrapText="1"/>
    </xf>
    <xf numFmtId="0" fontId="4" fillId="5" borderId="13" xfId="12" applyFill="1" applyBorder="1" applyAlignment="1">
      <alignment horizontal="center" wrapText="1"/>
    </xf>
    <xf numFmtId="0" fontId="1" fillId="5" borderId="14" xfId="0" applyFont="1" applyFill="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4" borderId="17" xfId="14" applyProtection="1">
      <alignment horizontal="left" vertical="center" wrapText="1"/>
      <protection hidden="1"/>
    </xf>
    <xf numFmtId="14" fontId="1" fillId="4" borderId="17" xfId="0" applyNumberFormat="1" applyFont="1" applyFill="1" applyBorder="1" applyAlignment="1" applyProtection="1">
      <alignment horizontal="left" vertical="center" wrapText="1"/>
      <protection hidden="1"/>
    </xf>
    <xf numFmtId="165" fontId="1" fillId="4" borderId="65" xfId="16" applyNumberFormat="1" applyFont="1" applyFill="1" applyBorder="1" applyAlignment="1" applyProtection="1">
      <alignment horizontal="left" vertical="center" wrapText="1"/>
      <protection hidden="1"/>
    </xf>
    <xf numFmtId="165" fontId="1" fillId="4" borderId="66" xfId="16" applyNumberFormat="1" applyFont="1" applyFill="1" applyBorder="1" applyAlignment="1" applyProtection="1">
      <alignment horizontal="center" vertical="center" wrapText="1"/>
      <protection hidden="1"/>
    </xf>
    <xf numFmtId="0" fontId="1" fillId="4" borderId="17" xfId="14" applyFill="1" applyBorder="1" applyProtection="1">
      <alignment horizontal="left" vertical="center" wrapText="1"/>
      <protection hidden="1"/>
    </xf>
    <xf numFmtId="14" fontId="1" fillId="4" borderId="19" xfId="14" applyNumberFormat="1" applyFill="1" applyBorder="1" applyProtection="1">
      <alignment horizontal="left" vertical="center" wrapText="1"/>
      <protection hidden="1"/>
    </xf>
    <xf numFmtId="0" fontId="1" fillId="4" borderId="8" xfId="14" applyFill="1" applyBorder="1" applyProtection="1">
      <alignment horizontal="left" vertical="center" wrapText="1"/>
      <protection hidden="1"/>
    </xf>
    <xf numFmtId="14" fontId="1" fillId="4" borderId="24" xfId="14" applyNumberFormat="1" applyFill="1" applyBorder="1" applyProtection="1">
      <alignment horizontal="left" vertical="center" wrapText="1"/>
      <protection hidden="1"/>
    </xf>
    <xf numFmtId="165" fontId="1" fillId="4" borderId="66" xfId="16" applyNumberFormat="1" applyFont="1" applyFill="1" applyBorder="1" applyAlignment="1" applyProtection="1">
      <alignment horizontal="left" vertical="center" wrapText="1"/>
      <protection hidden="1"/>
    </xf>
    <xf numFmtId="0" fontId="1" fillId="4" borderId="17" xfId="14" applyBorder="1" applyProtection="1">
      <alignment horizontal="left" vertical="center" wrapText="1"/>
      <protection hidden="1"/>
    </xf>
    <xf numFmtId="0" fontId="1" fillId="4" borderId="67" xfId="14" applyFill="1" applyBorder="1" applyProtection="1">
      <alignment horizontal="left" vertical="center" wrapText="1"/>
      <protection hidden="1"/>
    </xf>
    <xf numFmtId="14" fontId="1" fillId="4" borderId="67" xfId="14" applyNumberFormat="1" applyFill="1" applyBorder="1" applyProtection="1">
      <alignment horizontal="left" vertical="center" wrapText="1"/>
      <protection hidden="1"/>
    </xf>
    <xf numFmtId="0" fontId="1" fillId="4" borderId="68" xfId="14" applyFill="1" applyBorder="1" applyProtection="1">
      <alignment horizontal="left" vertical="center" wrapText="1"/>
      <protection hidden="1"/>
    </xf>
    <xf numFmtId="0" fontId="1" fillId="4" borderId="69" xfId="14" applyFill="1" applyBorder="1" applyProtection="1">
      <alignment horizontal="left" vertical="center" wrapText="1"/>
      <protection hidden="1"/>
    </xf>
    <xf numFmtId="0" fontId="1" fillId="4" borderId="24" xfId="14" applyFill="1" applyBorder="1" applyProtection="1">
      <alignment horizontal="left" vertical="center" wrapText="1"/>
      <protection hidden="1"/>
    </xf>
    <xf numFmtId="14" fontId="1" fillId="4" borderId="17" xfId="14" applyNumberFormat="1" applyProtection="1">
      <alignment horizontal="left" vertical="center" wrapText="1"/>
      <protection hidden="1"/>
    </xf>
    <xf numFmtId="0" fontId="1" fillId="0" borderId="17" xfId="14" applyFill="1" applyProtection="1">
      <alignment horizontal="left" vertical="center" wrapText="1"/>
      <protection hidden="1"/>
    </xf>
    <xf numFmtId="14" fontId="1" fillId="4" borderId="69" xfId="14" applyNumberFormat="1" applyFill="1" applyBorder="1" applyProtection="1">
      <alignment horizontal="left" vertical="center" wrapText="1"/>
      <protection hidden="1"/>
    </xf>
    <xf numFmtId="14" fontId="1" fillId="4" borderId="17" xfId="14" applyNumberFormat="1" applyFill="1" applyBorder="1" applyProtection="1">
      <alignment horizontal="left" vertical="center" wrapText="1"/>
      <protection hidden="1"/>
    </xf>
    <xf numFmtId="0" fontId="1" fillId="4" borderId="12" xfId="14" applyFill="1" applyBorder="1" applyProtection="1">
      <alignment horizontal="left" vertical="center" wrapText="1"/>
      <protection hidden="1"/>
    </xf>
    <xf numFmtId="0" fontId="1" fillId="4" borderId="13" xfId="14" applyFill="1" applyBorder="1" applyProtection="1">
      <alignment horizontal="left" vertical="center" wrapText="1"/>
      <protection hidden="1"/>
    </xf>
    <xf numFmtId="0" fontId="0" fillId="0" borderId="71" xfId="0" applyBorder="1"/>
    <xf numFmtId="0" fontId="0" fillId="0" borderId="52" xfId="0" applyBorder="1"/>
    <xf numFmtId="0" fontId="0" fillId="0" borderId="52" xfId="0" applyBorder="1" applyAlignment="1">
      <alignment wrapText="1"/>
    </xf>
    <xf numFmtId="166" fontId="0" fillId="0" borderId="72" xfId="17" applyNumberFormat="1" applyFont="1" applyBorder="1"/>
    <xf numFmtId="0" fontId="0" fillId="0" borderId="73" xfId="0" applyBorder="1"/>
    <xf numFmtId="0" fontId="0" fillId="0" borderId="70" xfId="0" applyBorder="1"/>
    <xf numFmtId="0" fontId="0" fillId="0" borderId="70" xfId="0" applyBorder="1" applyAlignment="1">
      <alignment wrapText="1"/>
    </xf>
    <xf numFmtId="166" fontId="0" fillId="0" borderId="74" xfId="17" applyNumberFormat="1" applyFont="1" applyBorder="1"/>
    <xf numFmtId="0" fontId="4" fillId="5" borderId="9" xfId="12" applyBorder="1" applyProtection="1">
      <alignment vertical="center" wrapText="1"/>
      <protection hidden="1"/>
    </xf>
    <xf numFmtId="0" fontId="4" fillId="5" borderId="9" xfId="12" applyProtection="1">
      <alignment vertical="center" wrapText="1"/>
      <protection hidden="1"/>
    </xf>
    <xf numFmtId="0" fontId="4" fillId="5" borderId="10" xfId="12" applyBorder="1" applyProtection="1">
      <alignment vertical="center" wrapText="1"/>
      <protection hidden="1"/>
    </xf>
    <xf numFmtId="0" fontId="4" fillId="5" borderId="10" xfId="12" applyBorder="1">
      <alignment vertical="center" wrapText="1"/>
    </xf>
    <xf numFmtId="0" fontId="4" fillId="5" borderId="18" xfId="12" applyBorder="1">
      <alignment vertical="center" wrapText="1"/>
    </xf>
    <xf numFmtId="0" fontId="4" fillId="5" borderId="22" xfId="11" applyBorder="1" applyAlignment="1" applyProtection="1">
      <alignment horizontal="left" vertical="center" wrapText="1"/>
    </xf>
    <xf numFmtId="0" fontId="1" fillId="0" borderId="17" xfId="14" applyFill="1">
      <alignment horizontal="left" vertical="center" wrapText="1"/>
      <protection locked="0"/>
    </xf>
    <xf numFmtId="0" fontId="4" fillId="0" borderId="9" xfId="12" applyFill="1">
      <alignment vertical="center" wrapText="1"/>
    </xf>
    <xf numFmtId="0" fontId="4" fillId="5" borderId="9" xfId="12">
      <alignment vertical="center" wrapText="1"/>
    </xf>
    <xf numFmtId="5" fontId="1" fillId="4" borderId="65" xfId="16" applyNumberFormat="1" applyFont="1" applyFill="1" applyBorder="1" applyAlignment="1" applyProtection="1">
      <alignment horizontal="right" vertical="center" wrapText="1"/>
      <protection hidden="1"/>
    </xf>
    <xf numFmtId="5" fontId="1" fillId="4" borderId="66" xfId="16" applyNumberFormat="1" applyFont="1" applyFill="1" applyBorder="1" applyAlignment="1" applyProtection="1">
      <alignment horizontal="right" vertical="center" wrapText="1"/>
      <protection hidden="1"/>
    </xf>
    <xf numFmtId="5" fontId="1" fillId="5" borderId="61" xfId="14" applyNumberFormat="1" applyFill="1" applyBorder="1" applyAlignment="1" applyProtection="1">
      <alignment horizontal="right" vertical="center" wrapText="1"/>
    </xf>
    <xf numFmtId="5" fontId="1" fillId="4" borderId="60" xfId="14" applyNumberFormat="1" applyFill="1" applyBorder="1" applyAlignment="1">
      <alignment horizontal="right" vertical="center" wrapText="1"/>
      <protection locked="0"/>
    </xf>
    <xf numFmtId="5" fontId="1" fillId="4" borderId="25" xfId="14" applyNumberFormat="1" applyFill="1" applyBorder="1" applyAlignment="1">
      <alignment horizontal="right" vertical="center" wrapText="1"/>
      <protection locked="0"/>
    </xf>
    <xf numFmtId="5" fontId="1" fillId="4" borderId="60" xfId="16" applyNumberFormat="1" applyFont="1" applyFill="1" applyBorder="1" applyAlignment="1" applyProtection="1">
      <alignment horizontal="right" vertical="center" wrapText="1"/>
      <protection hidden="1"/>
    </xf>
    <xf numFmtId="5" fontId="1" fillId="4" borderId="25" xfId="16" applyNumberFormat="1" applyFont="1" applyFill="1" applyBorder="1" applyAlignment="1" applyProtection="1">
      <alignment horizontal="right" vertical="center" wrapText="1"/>
      <protection hidden="1"/>
    </xf>
    <xf numFmtId="0" fontId="22" fillId="0" borderId="0" xfId="0" applyFont="1" applyAlignment="1">
      <alignment wrapText="1"/>
    </xf>
    <xf numFmtId="0" fontId="22" fillId="0" borderId="0" xfId="0" applyFont="1"/>
    <xf numFmtId="14" fontId="4" fillId="5" borderId="9" xfId="12" applyNumberFormat="1">
      <alignment vertical="center" wrapText="1"/>
    </xf>
    <xf numFmtId="14" fontId="1" fillId="4" borderId="24" xfId="14" applyNumberFormat="1" applyFill="1" applyBorder="1">
      <alignment horizontal="left" vertical="center" wrapText="1"/>
      <protection locked="0"/>
    </xf>
    <xf numFmtId="0" fontId="4" fillId="5" borderId="9" xfId="12" applyAlignment="1">
      <alignment vertical="center" wrapText="1"/>
    </xf>
    <xf numFmtId="164" fontId="1" fillId="4" borderId="52" xfId="17" applyNumberFormat="1" applyFont="1" applyFill="1" applyBorder="1" applyAlignment="1" applyProtection="1">
      <alignment horizontal="right" vertical="center"/>
    </xf>
    <xf numFmtId="164" fontId="1" fillId="5" borderId="61" xfId="14" applyNumberFormat="1" applyFill="1" applyBorder="1" applyProtection="1">
      <alignment horizontal="left" vertical="center" wrapText="1"/>
    </xf>
    <xf numFmtId="164" fontId="1" fillId="4" borderId="60" xfId="17" applyNumberFormat="1" applyFont="1" applyFill="1" applyBorder="1" applyAlignment="1" applyProtection="1">
      <alignment horizontal="right" vertical="center" wrapText="1"/>
      <protection locked="0"/>
    </xf>
    <xf numFmtId="164" fontId="1" fillId="4" borderId="25" xfId="17" applyNumberFormat="1" applyFont="1" applyFill="1" applyBorder="1" applyAlignment="1" applyProtection="1">
      <alignment horizontal="right" vertical="center" wrapText="1"/>
      <protection locked="0"/>
    </xf>
    <xf numFmtId="164" fontId="1" fillId="5" borderId="61" xfId="17" applyNumberFormat="1" applyFont="1" applyFill="1" applyBorder="1" applyAlignment="1" applyProtection="1">
      <alignment horizontal="right" vertical="center" wrapText="1"/>
    </xf>
    <xf numFmtId="6" fontId="1" fillId="4" borderId="72" xfId="0" applyNumberFormat="1" applyFont="1" applyFill="1" applyBorder="1" applyAlignment="1" applyProtection="1">
      <alignment horizontal="right" vertical="center"/>
    </xf>
    <xf numFmtId="6" fontId="1" fillId="4" borderId="75" xfId="0" applyNumberFormat="1" applyFont="1" applyFill="1" applyBorder="1" applyAlignment="1" applyProtection="1">
      <alignment horizontal="right" vertical="center"/>
    </xf>
    <xf numFmtId="0" fontId="0" fillId="0" borderId="0" xfId="0"/>
    <xf numFmtId="0" fontId="4" fillId="5" borderId="9" xfId="12">
      <alignment vertical="center" wrapText="1"/>
    </xf>
    <xf numFmtId="0" fontId="1" fillId="0" borderId="17" xfId="14" applyFill="1" applyAlignment="1">
      <alignment horizontal="left" vertical="center" wrapText="1"/>
      <protection locked="0"/>
    </xf>
    <xf numFmtId="14" fontId="1" fillId="0" borderId="17" xfId="0" applyNumberFormat="1" applyFont="1" applyFill="1" applyBorder="1" applyAlignment="1" applyProtection="1">
      <alignment horizontal="left" vertical="center" wrapText="1"/>
      <protection locked="0"/>
    </xf>
    <xf numFmtId="0" fontId="1" fillId="4" borderId="64" xfId="0" applyFont="1" applyFill="1" applyBorder="1" applyAlignment="1" applyProtection="1">
      <alignment horizontal="center" vertical="center"/>
    </xf>
    <xf numFmtId="6" fontId="1" fillId="6" borderId="76" xfId="0" applyNumberFormat="1" applyFont="1" applyFill="1" applyBorder="1" applyAlignment="1" applyProtection="1">
      <alignment horizontal="right" vertical="center"/>
    </xf>
    <xf numFmtId="6" fontId="1" fillId="6" borderId="77" xfId="14" applyNumberFormat="1" applyFill="1" applyBorder="1" applyAlignment="1">
      <alignment horizontal="right" vertical="center" wrapText="1"/>
      <protection locked="0"/>
    </xf>
    <xf numFmtId="0" fontId="1" fillId="0" borderId="17" xfId="14" applyFill="1" applyBorder="1" applyAlignment="1">
      <alignment horizontal="left" vertical="center" wrapText="1"/>
      <protection locked="0"/>
    </xf>
    <xf numFmtId="14" fontId="1" fillId="0" borderId="19" xfId="14" applyNumberFormat="1" applyFill="1" applyBorder="1">
      <alignment horizontal="left" vertical="center" wrapText="1"/>
      <protection locked="0"/>
    </xf>
    <xf numFmtId="0" fontId="1" fillId="0" borderId="24" xfId="14" applyFill="1" applyBorder="1">
      <alignment horizontal="left" vertical="center" wrapText="1"/>
      <protection locked="0"/>
    </xf>
    <xf numFmtId="0" fontId="1" fillId="0" borderId="17" xfId="14" applyFill="1" applyBorder="1">
      <alignment horizontal="left" vertical="center" wrapText="1"/>
      <protection locked="0"/>
    </xf>
    <xf numFmtId="0" fontId="1" fillId="0" borderId="8" xfId="14" applyFill="1" applyBorder="1" applyAlignment="1">
      <alignment horizontal="center" vertical="center" wrapText="1"/>
      <protection locked="0"/>
    </xf>
    <xf numFmtId="6" fontId="1" fillId="6" borderId="78" xfId="14" applyNumberFormat="1" applyFill="1" applyBorder="1" applyAlignment="1">
      <alignment horizontal="right" vertical="center" wrapText="1"/>
      <protection locked="0"/>
    </xf>
    <xf numFmtId="0" fontId="1" fillId="0" borderId="10" xfId="14" applyFill="1" applyBorder="1" applyAlignment="1">
      <alignment horizontal="center" vertical="center" wrapText="1"/>
      <protection locked="0"/>
    </xf>
    <xf numFmtId="0" fontId="1" fillId="0" borderId="53" xfId="14" applyFill="1" applyBorder="1" applyAlignment="1">
      <alignment horizontal="center" vertical="center" wrapText="1"/>
      <protection locked="0"/>
    </xf>
    <xf numFmtId="0" fontId="1" fillId="6" borderId="77" xfId="14" applyFill="1" applyBorder="1" applyAlignment="1">
      <alignment horizontal="right" vertical="center" wrapText="1"/>
      <protection locked="0"/>
    </xf>
    <xf numFmtId="0" fontId="1" fillId="0" borderId="9" xfId="14" applyFill="1" applyBorder="1" applyAlignment="1">
      <alignment horizontal="center" vertical="center" wrapText="1"/>
      <protection locked="0"/>
    </xf>
    <xf numFmtId="14" fontId="1" fillId="0" borderId="24" xfId="14" applyNumberFormat="1" applyFill="1" applyBorder="1">
      <alignment horizontal="left" vertical="center" wrapText="1"/>
      <protection locked="0"/>
    </xf>
    <xf numFmtId="0" fontId="1" fillId="0" borderId="67" xfId="14" applyFill="1" applyBorder="1">
      <alignment horizontal="left" vertical="center" wrapText="1"/>
      <protection locked="0"/>
    </xf>
    <xf numFmtId="0" fontId="1" fillId="0" borderId="67" xfId="14" applyFill="1" applyBorder="1" applyAlignment="1">
      <alignment horizontal="left" vertical="center" wrapText="1"/>
      <protection locked="0"/>
    </xf>
    <xf numFmtId="14" fontId="1" fillId="0" borderId="67" xfId="14" applyNumberFormat="1" applyFill="1" applyBorder="1">
      <alignment horizontal="left" vertical="center" wrapText="1"/>
      <protection locked="0"/>
    </xf>
    <xf numFmtId="16" fontId="1" fillId="0" borderId="69" xfId="14" applyNumberFormat="1" applyFill="1" applyBorder="1">
      <alignment horizontal="left" vertical="center" wrapText="1"/>
      <protection locked="0"/>
    </xf>
    <xf numFmtId="0" fontId="1" fillId="6" borderId="8" xfId="14" applyFill="1" applyBorder="1" applyAlignment="1">
      <alignment horizontal="center" vertical="center" wrapText="1"/>
      <protection locked="0"/>
    </xf>
    <xf numFmtId="0" fontId="1" fillId="0" borderId="68" xfId="14" applyFill="1" applyBorder="1" applyAlignment="1">
      <alignment horizontal="center" vertical="center" wrapText="1"/>
      <protection locked="0"/>
    </xf>
    <xf numFmtId="6" fontId="1" fillId="6" borderId="79" xfId="14" applyNumberFormat="1" applyFill="1" applyBorder="1" applyAlignment="1">
      <alignment horizontal="right" vertical="center" wrapText="1"/>
      <protection locked="0"/>
    </xf>
    <xf numFmtId="0" fontId="1" fillId="0" borderId="17" xfId="14" applyFill="1" applyAlignment="1">
      <alignment vertical="center" wrapText="1"/>
      <protection locked="0"/>
    </xf>
    <xf numFmtId="6" fontId="1" fillId="6" borderId="78" xfId="14" applyNumberFormat="1" applyFill="1" applyBorder="1" applyAlignment="1">
      <alignment vertical="center" wrapText="1"/>
      <protection locked="0"/>
    </xf>
    <xf numFmtId="0" fontId="1" fillId="4" borderId="10" xfId="14" applyFill="1" applyBorder="1" applyAlignment="1">
      <alignment horizontal="center" vertical="center" wrapText="1"/>
      <protection locked="0"/>
    </xf>
    <xf numFmtId="0" fontId="1" fillId="0" borderId="8" xfId="14" applyFill="1" applyBorder="1">
      <alignment horizontal="left" vertical="center" wrapText="1"/>
      <protection locked="0"/>
    </xf>
    <xf numFmtId="16" fontId="1" fillId="4" borderId="24" xfId="14" applyNumberFormat="1" applyFill="1" applyBorder="1">
      <alignment horizontal="left" vertical="center" wrapText="1"/>
      <protection locked="0"/>
    </xf>
    <xf numFmtId="0" fontId="1" fillId="0" borderId="0" xfId="0" applyFont="1"/>
    <xf numFmtId="164" fontId="1" fillId="4" borderId="52" xfId="0" applyNumberFormat="1" applyFont="1" applyFill="1" applyBorder="1" applyAlignment="1" applyProtection="1">
      <alignment horizontal="right" vertical="center"/>
    </xf>
    <xf numFmtId="0" fontId="4" fillId="5" borderId="22" xfId="11" applyBorder="1" applyProtection="1">
      <alignment vertical="center" wrapText="1"/>
    </xf>
    <xf numFmtId="0" fontId="0" fillId="0" borderId="0" xfId="0"/>
    <xf numFmtId="0" fontId="4" fillId="5" borderId="9" xfId="12">
      <alignment vertical="center" wrapText="1"/>
    </xf>
    <xf numFmtId="0" fontId="6" fillId="0" borderId="0" xfId="0" applyFont="1"/>
    <xf numFmtId="0" fontId="4" fillId="5" borderId="17" xfId="11" applyBorder="1" applyProtection="1">
      <alignment vertical="center" wrapText="1"/>
    </xf>
    <xf numFmtId="0" fontId="4" fillId="5" borderId="9" xfId="12" applyProtection="1">
      <alignment vertical="center" wrapText="1"/>
    </xf>
    <xf numFmtId="0" fontId="0" fillId="0" borderId="0" xfId="0" applyBorder="1"/>
    <xf numFmtId="0" fontId="0" fillId="0" borderId="11" xfId="0" applyBorder="1"/>
    <xf numFmtId="0" fontId="0" fillId="0" borderId="0" xfId="0" applyProtection="1">
      <protection hidden="1"/>
    </xf>
    <xf numFmtId="0" fontId="4" fillId="5" borderId="21" xfId="11" applyBorder="1" applyProtection="1">
      <alignment vertical="center" wrapText="1"/>
    </xf>
    <xf numFmtId="0" fontId="1" fillId="0" borderId="69" xfId="14" applyFill="1" applyBorder="1" applyProtection="1">
      <alignment horizontal="left" vertical="center" wrapText="1"/>
      <protection hidden="1"/>
    </xf>
    <xf numFmtId="14" fontId="1" fillId="0" borderId="17" xfId="0" applyNumberFormat="1" applyFont="1" applyFill="1" applyBorder="1" applyAlignment="1" applyProtection="1">
      <alignment horizontal="left" vertical="center" wrapText="1"/>
      <protection hidden="1"/>
    </xf>
    <xf numFmtId="14" fontId="1" fillId="0" borderId="19" xfId="14" applyNumberFormat="1" applyFill="1" applyBorder="1" applyProtection="1">
      <alignment horizontal="left" vertical="center" wrapText="1"/>
      <protection hidden="1"/>
    </xf>
    <xf numFmtId="167" fontId="1" fillId="4" borderId="25" xfId="14" applyNumberFormat="1" applyFill="1" applyBorder="1" applyAlignment="1">
      <alignment horizontal="right" vertical="center" wrapText="1"/>
      <protection locked="0"/>
    </xf>
    <xf numFmtId="167" fontId="1" fillId="4" borderId="60" xfId="14" applyNumberFormat="1" applyFill="1" applyBorder="1" applyAlignment="1">
      <alignment horizontal="right" vertical="center" wrapText="1"/>
      <protection locked="0"/>
    </xf>
    <xf numFmtId="0" fontId="1" fillId="4" borderId="46" xfId="14" applyFill="1" applyBorder="1" applyAlignment="1">
      <alignment horizontal="center" vertical="center" wrapText="1"/>
      <protection locked="0"/>
    </xf>
    <xf numFmtId="0" fontId="0" fillId="0" borderId="0" xfId="0" applyFill="1"/>
    <xf numFmtId="0" fontId="1" fillId="0" borderId="53" xfId="14" applyFill="1" applyBorder="1">
      <alignment horizontal="left" vertical="center" wrapText="1"/>
      <protection locked="0"/>
    </xf>
    <xf numFmtId="0" fontId="0" fillId="0" borderId="30" xfId="0" applyFill="1" applyBorder="1"/>
    <xf numFmtId="0" fontId="0" fillId="0" borderId="0" xfId="0" applyFill="1" applyAlignment="1" applyProtection="1">
      <alignment wrapText="1"/>
      <protection hidden="1"/>
    </xf>
    <xf numFmtId="0" fontId="0" fillId="0" borderId="0" xfId="0"/>
    <xf numFmtId="0" fontId="6" fillId="0" borderId="0" xfId="0" applyFont="1"/>
    <xf numFmtId="0" fontId="4" fillId="0" borderId="9" xfId="12" applyFill="1">
      <alignment vertical="center" wrapText="1"/>
    </xf>
    <xf numFmtId="164" fontId="1" fillId="0" borderId="52" xfId="0" applyNumberFormat="1" applyFont="1" applyFill="1" applyBorder="1" applyAlignment="1" applyProtection="1">
      <alignment horizontal="right" vertical="center"/>
    </xf>
    <xf numFmtId="164" fontId="1" fillId="4" borderId="25" xfId="14" applyNumberFormat="1" applyFill="1" applyBorder="1" applyAlignment="1">
      <alignment vertical="center" wrapText="1"/>
      <protection locked="0"/>
    </xf>
    <xf numFmtId="164" fontId="1" fillId="4" borderId="60" xfId="14" applyNumberFormat="1" applyFill="1" applyBorder="1" applyAlignment="1">
      <alignment vertical="center" wrapText="1"/>
      <protection locked="0"/>
    </xf>
    <xf numFmtId="164" fontId="1" fillId="5" borderId="61" xfId="14" applyNumberFormat="1" applyFill="1" applyBorder="1" applyAlignment="1" applyProtection="1">
      <alignment vertical="center" wrapText="1"/>
    </xf>
    <xf numFmtId="164" fontId="1" fillId="4" borderId="25" xfId="14" applyNumberFormat="1" applyFill="1" applyBorder="1">
      <alignment horizontal="left" vertical="center" wrapText="1"/>
      <protection locked="0"/>
    </xf>
    <xf numFmtId="164" fontId="1" fillId="0" borderId="60" xfId="14" applyNumberFormat="1" applyFill="1" applyBorder="1" applyAlignment="1">
      <alignment vertical="center" wrapText="1"/>
      <protection locked="0"/>
    </xf>
    <xf numFmtId="164" fontId="1" fillId="4" borderId="47" xfId="14" applyNumberFormat="1" applyFill="1" applyBorder="1" applyAlignment="1">
      <alignment vertical="center" wrapText="1"/>
      <protection locked="0"/>
    </xf>
    <xf numFmtId="6" fontId="0" fillId="0" borderId="0" xfId="0" applyNumberFormat="1"/>
    <xf numFmtId="166" fontId="0" fillId="0" borderId="0" xfId="0" applyNumberFormat="1"/>
    <xf numFmtId="0" fontId="0" fillId="0" borderId="0" xfId="0"/>
    <xf numFmtId="0" fontId="1" fillId="4" borderId="17" xfId="14" applyFont="1" applyFill="1" applyBorder="1">
      <alignment horizontal="left" vertical="center" wrapText="1"/>
      <protection locked="0"/>
    </xf>
    <xf numFmtId="0" fontId="0" fillId="0" borderId="0" xfId="0"/>
    <xf numFmtId="0" fontId="4" fillId="0" borderId="9" xfId="12" applyFill="1">
      <alignment vertical="center" wrapText="1"/>
    </xf>
    <xf numFmtId="0" fontId="1" fillId="0" borderId="53" xfId="14" applyFill="1" applyBorder="1" applyAlignment="1" applyProtection="1">
      <alignment horizontal="center" vertical="center" wrapText="1"/>
      <protection hidden="1"/>
    </xf>
    <xf numFmtId="0" fontId="1" fillId="0" borderId="9" xfId="14" applyFill="1" applyBorder="1" applyAlignment="1" applyProtection="1">
      <alignment horizontal="center" vertical="center" wrapText="1"/>
      <protection hidden="1"/>
    </xf>
    <xf numFmtId="0" fontId="1" fillId="4" borderId="53" xfId="14" applyFill="1" applyBorder="1" applyAlignment="1" applyProtection="1">
      <alignment horizontal="center" vertical="center" wrapText="1"/>
      <protection hidden="1"/>
    </xf>
    <xf numFmtId="0" fontId="1" fillId="4" borderId="9" xfId="14" applyFill="1" applyBorder="1" applyAlignment="1" applyProtection="1">
      <alignment horizontal="center" vertical="center" wrapText="1"/>
      <protection hidden="1"/>
    </xf>
    <xf numFmtId="0" fontId="1" fillId="4" borderId="70" xfId="14" applyFill="1" applyBorder="1" applyAlignment="1" applyProtection="1">
      <alignment horizontal="center" vertical="center" wrapText="1"/>
      <protection hidden="1"/>
    </xf>
    <xf numFmtId="0" fontId="1" fillId="0" borderId="70" xfId="14" applyFill="1" applyBorder="1" applyAlignment="1" applyProtection="1">
      <alignment horizontal="center" vertical="center" wrapText="1"/>
      <protection hidden="1"/>
    </xf>
    <xf numFmtId="14" fontId="1" fillId="0" borderId="0" xfId="0" applyNumberFormat="1" applyFont="1" applyAlignment="1">
      <alignment horizontal="left"/>
    </xf>
    <xf numFmtId="0" fontId="1" fillId="0" borderId="9" xfId="14" applyFill="1" applyBorder="1">
      <alignment horizontal="left" vertical="center" wrapText="1"/>
      <protection locked="0"/>
    </xf>
    <xf numFmtId="14" fontId="1" fillId="0" borderId="24" xfId="14" applyNumberFormat="1" applyFill="1" applyBorder="1" applyProtection="1">
      <alignment horizontal="left" vertical="center" wrapText="1"/>
      <protection hidden="1"/>
    </xf>
    <xf numFmtId="14" fontId="1" fillId="0" borderId="67" xfId="14" applyNumberFormat="1" applyFill="1" applyBorder="1" applyProtection="1">
      <alignment horizontal="left" vertical="center" wrapText="1"/>
      <protection hidden="1"/>
    </xf>
    <xf numFmtId="0" fontId="0" fillId="0" borderId="0" xfId="0" applyBorder="1"/>
    <xf numFmtId="0" fontId="0" fillId="0" borderId="80" xfId="0" applyBorder="1"/>
    <xf numFmtId="0" fontId="0" fillId="0" borderId="53" xfId="0" applyBorder="1"/>
    <xf numFmtId="0" fontId="0" fillId="0" borderId="53" xfId="0" applyBorder="1" applyAlignment="1">
      <alignment wrapText="1"/>
    </xf>
    <xf numFmtId="166" fontId="0" fillId="0" borderId="60" xfId="17" applyNumberFormat="1" applyFont="1" applyBorder="1"/>
    <xf numFmtId="42" fontId="15" fillId="0" borderId="0" xfId="0" applyNumberFormat="1" applyFont="1" applyBorder="1"/>
    <xf numFmtId="42" fontId="0" fillId="0" borderId="0" xfId="0" applyNumberFormat="1" applyBorder="1"/>
    <xf numFmtId="0" fontId="16" fillId="0" borderId="0" xfId="0" applyFont="1" applyBorder="1"/>
    <xf numFmtId="0" fontId="16" fillId="0" borderId="0" xfId="0" applyFont="1" applyBorder="1" applyAlignment="1">
      <alignment wrapText="1"/>
    </xf>
    <xf numFmtId="42" fontId="17" fillId="0" borderId="0" xfId="0" applyNumberFormat="1" applyFont="1" applyBorder="1"/>
    <xf numFmtId="0" fontId="14" fillId="0" borderId="0" xfId="0" applyFont="1" applyBorder="1" applyAlignment="1">
      <alignment horizontal="left"/>
    </xf>
    <xf numFmtId="0" fontId="14" fillId="0" borderId="0" xfId="0" applyFont="1" applyBorder="1"/>
    <xf numFmtId="6" fontId="14" fillId="0" borderId="0" xfId="0" applyNumberFormat="1" applyFont="1" applyBorder="1" applyAlignment="1">
      <alignment horizontal="right"/>
    </xf>
    <xf numFmtId="0" fontId="6" fillId="4" borderId="0" xfId="14" applyFont="1" applyBorder="1">
      <alignment horizontal="left" vertical="center" wrapText="1"/>
      <protection locked="0"/>
    </xf>
    <xf numFmtId="0" fontId="14" fillId="0" borderId="0" xfId="0" applyFont="1" applyFill="1" applyBorder="1"/>
    <xf numFmtId="6" fontId="16" fillId="0" borderId="0" xfId="0" applyNumberFormat="1" applyFont="1" applyBorder="1" applyAlignment="1">
      <alignment horizontal="right"/>
    </xf>
    <xf numFmtId="0" fontId="14" fillId="0" borderId="0" xfId="0" applyFont="1" applyBorder="1" applyAlignment="1">
      <alignment wrapText="1"/>
    </xf>
    <xf numFmtId="0" fontId="23" fillId="0" borderId="0" xfId="0" applyFont="1" applyBorder="1" applyAlignment="1">
      <alignment horizontal="left"/>
    </xf>
    <xf numFmtId="0" fontId="1" fillId="4" borderId="0" xfId="14" applyFont="1" applyBorder="1">
      <alignment horizontal="left" vertical="center" wrapText="1"/>
      <protection locked="0"/>
    </xf>
    <xf numFmtId="0" fontId="23" fillId="0" borderId="0" xfId="0" applyFont="1" applyBorder="1"/>
    <xf numFmtId="166" fontId="14" fillId="0" borderId="0" xfId="17" applyNumberFormat="1" applyFont="1" applyBorder="1" applyAlignment="1">
      <alignment horizontal="right"/>
    </xf>
    <xf numFmtId="0" fontId="14" fillId="0" borderId="0" xfId="0" applyFont="1" applyFill="1" applyBorder="1" applyAlignment="1">
      <alignment wrapText="1"/>
    </xf>
    <xf numFmtId="0" fontId="0" fillId="0" borderId="0" xfId="0" applyBorder="1" applyAlignment="1">
      <alignment wrapText="1"/>
    </xf>
    <xf numFmtId="166" fontId="0" fillId="0" borderId="0" xfId="17" applyNumberFormat="1" applyFont="1" applyBorder="1"/>
    <xf numFmtId="6" fontId="0" fillId="0" borderId="0" xfId="0" applyNumberFormat="1" applyBorder="1"/>
    <xf numFmtId="44" fontId="17" fillId="0" borderId="0" xfId="0" applyNumberFormat="1" applyFont="1" applyBorder="1"/>
    <xf numFmtId="0" fontId="6" fillId="0" borderId="0" xfId="0" applyFont="1" applyBorder="1"/>
    <xf numFmtId="164" fontId="0" fillId="0" borderId="0" xfId="0" applyNumberFormat="1" applyBorder="1"/>
    <xf numFmtId="0" fontId="14" fillId="6" borderId="0" xfId="0" applyFont="1" applyFill="1" applyBorder="1" applyAlignment="1">
      <alignment horizontal="left"/>
    </xf>
    <xf numFmtId="0" fontId="14" fillId="6" borderId="0" xfId="0" applyFont="1" applyFill="1" applyBorder="1" applyAlignment="1">
      <alignment wrapText="1"/>
    </xf>
    <xf numFmtId="0" fontId="14" fillId="6" borderId="0" xfId="0" applyFont="1" applyFill="1" applyBorder="1"/>
    <xf numFmtId="6" fontId="14" fillId="6" borderId="0" xfId="0" applyNumberFormat="1" applyFont="1" applyFill="1" applyBorder="1" applyAlignment="1">
      <alignment horizontal="right"/>
    </xf>
    <xf numFmtId="6" fontId="14" fillId="0" borderId="0" xfId="0" applyNumberFormat="1" applyFont="1" applyFill="1" applyBorder="1" applyAlignment="1">
      <alignment horizontal="right"/>
    </xf>
    <xf numFmtId="0" fontId="16" fillId="0" borderId="0" xfId="0" applyFont="1" applyBorder="1" applyAlignment="1">
      <alignment horizontal="center" vertical="center"/>
    </xf>
    <xf numFmtId="0" fontId="6" fillId="5" borderId="43" xfId="13" applyFill="1" applyBorder="1">
      <alignment horizontal="center" vertical="center"/>
    </xf>
    <xf numFmtId="0" fontId="6" fillId="5" borderId="44" xfId="13" applyFill="1" applyBorder="1">
      <alignment horizontal="center" vertical="center"/>
    </xf>
    <xf numFmtId="0" fontId="6" fillId="5" borderId="48" xfId="13" applyFill="1" applyBorder="1">
      <alignment horizontal="center" vertical="center"/>
    </xf>
    <xf numFmtId="0" fontId="4" fillId="5" borderId="22" xfId="11" applyBorder="1" applyProtection="1">
      <alignment vertical="center" wrapText="1"/>
    </xf>
    <xf numFmtId="0" fontId="4" fillId="5" borderId="20" xfId="11" applyBorder="1" applyProtection="1">
      <alignment vertical="center" wrapText="1"/>
    </xf>
    <xf numFmtId="0" fontId="1" fillId="4" borderId="12" xfId="0" applyFont="1" applyFill="1" applyBorder="1" applyAlignment="1" applyProtection="1">
      <alignment horizontal="center" vertical="center" wrapText="1"/>
      <protection locked="0"/>
    </xf>
    <xf numFmtId="0" fontId="0" fillId="0" borderId="0" xfId="0"/>
    <xf numFmtId="0" fontId="0" fillId="0" borderId="13" xfId="0" applyBorder="1"/>
    <xf numFmtId="0" fontId="4" fillId="5" borderId="9" xfId="12">
      <alignment vertical="center" wrapText="1"/>
    </xf>
    <xf numFmtId="0" fontId="4" fillId="5" borderId="12" xfId="12" applyFill="1" applyBorder="1" applyAlignment="1">
      <alignment horizontal="center" wrapText="1"/>
    </xf>
    <xf numFmtId="0" fontId="4" fillId="5" borderId="0" xfId="12" applyFill="1" applyBorder="1" applyAlignment="1">
      <alignment horizontal="center" wrapText="1"/>
    </xf>
    <xf numFmtId="0" fontId="4" fillId="5" borderId="13" xfId="12" applyFill="1" applyBorder="1" applyAlignment="1">
      <alignment horizontal="center" wrapText="1"/>
    </xf>
    <xf numFmtId="0" fontId="1" fillId="5" borderId="14" xfId="0" applyFont="1" applyFill="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0" fillId="0" borderId="62" xfId="0" applyBorder="1"/>
    <xf numFmtId="0" fontId="0" fillId="0" borderId="63" xfId="0" applyBorder="1"/>
    <xf numFmtId="0" fontId="4" fillId="5" borderId="20" xfId="11" applyBorder="1" applyAlignment="1" applyProtection="1">
      <alignment horizontal="center" vertical="center" wrapText="1"/>
    </xf>
    <xf numFmtId="0" fontId="4" fillId="5" borderId="23" xfId="11" applyBorder="1" applyAlignment="1" applyProtection="1">
      <alignment horizontal="center" vertical="center" wrapText="1"/>
    </xf>
    <xf numFmtId="0" fontId="4" fillId="5" borderId="21" xfId="11" applyBorder="1" applyAlignment="1" applyProtection="1">
      <alignment horizontal="center" vertical="center" wrapText="1"/>
    </xf>
    <xf numFmtId="0" fontId="6" fillId="0" borderId="0" xfId="0" applyFont="1"/>
    <xf numFmtId="0" fontId="6" fillId="0" borderId="13" xfId="0" applyFont="1" applyBorder="1"/>
    <xf numFmtId="0" fontId="4" fillId="5" borderId="14" xfId="12" applyFill="1" applyBorder="1" applyAlignment="1">
      <alignment horizont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6" fillId="5" borderId="43" xfId="13" applyFill="1" applyBorder="1" applyProtection="1">
      <alignment horizontal="center" vertical="center"/>
    </xf>
    <xf numFmtId="0" fontId="6" fillId="5" borderId="44" xfId="13" applyFill="1" applyBorder="1" applyProtection="1">
      <alignment horizontal="center" vertical="center"/>
    </xf>
    <xf numFmtId="0" fontId="6" fillId="5" borderId="48" xfId="13" applyFill="1" applyBorder="1" applyProtection="1">
      <alignment horizontal="center" vertical="center"/>
    </xf>
    <xf numFmtId="0" fontId="4" fillId="5" borderId="17" xfId="11" applyBorder="1" applyProtection="1">
      <alignment vertical="center" wrapText="1"/>
    </xf>
    <xf numFmtId="0" fontId="1" fillId="4" borderId="12"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0" fontId="4" fillId="5" borderId="9" xfId="12" applyProtection="1">
      <alignment vertical="center" wrapText="1"/>
    </xf>
    <xf numFmtId="0" fontId="4" fillId="5" borderId="12"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3" xfId="12" applyFill="1" applyBorder="1" applyAlignment="1" applyProtection="1">
      <alignment horizontal="center" wrapText="1"/>
    </xf>
    <xf numFmtId="0" fontId="4" fillId="2" borderId="49" xfId="8" applyBorder="1">
      <alignment horizontal="center" vertical="center"/>
    </xf>
    <xf numFmtId="0" fontId="4" fillId="2" borderId="54" xfId="8" applyBorder="1">
      <alignment horizontal="center" vertical="center"/>
    </xf>
    <xf numFmtId="0" fontId="4" fillId="2" borderId="49" xfId="8" applyBorder="1" applyAlignment="1">
      <alignment horizontal="center" vertical="center" wrapText="1"/>
    </xf>
    <xf numFmtId="0" fontId="4" fillId="2" borderId="54" xfId="8" applyBorder="1" applyAlignment="1">
      <alignment horizontal="center" vertical="center" wrapText="1"/>
    </xf>
    <xf numFmtId="0" fontId="4" fillId="2" borderId="49" xfId="9" applyBorder="1" applyAlignment="1">
      <alignment horizontal="center" vertical="center" wrapText="1"/>
    </xf>
    <xf numFmtId="0" fontId="4" fillId="2" borderId="54" xfId="9" applyBorder="1" applyAlignment="1">
      <alignment horizontal="center" vertical="center" wrapText="1"/>
    </xf>
    <xf numFmtId="0" fontId="4" fillId="2" borderId="28" xfId="8" applyBorder="1" applyAlignment="1">
      <alignment horizontal="center" vertical="center" wrapText="1"/>
    </xf>
    <xf numFmtId="0" fontId="4" fillId="2" borderId="11" xfId="8" applyBorder="1" applyAlignment="1">
      <alignment horizontal="center" vertical="center" wrapText="1"/>
    </xf>
    <xf numFmtId="0" fontId="4" fillId="2" borderId="50" xfId="8" applyBorder="1" applyAlignment="1">
      <alignment horizontal="center" vertical="center" wrapText="1"/>
    </xf>
    <xf numFmtId="0" fontId="4" fillId="2" borderId="51" xfId="8" applyBorder="1" applyAlignment="1">
      <alignment horizontal="center" vertical="center" wrapText="1"/>
    </xf>
    <xf numFmtId="0" fontId="4" fillId="2" borderId="28" xfId="8" applyBorder="1" applyAlignment="1">
      <alignment horizontal="center" vertical="center"/>
    </xf>
    <xf numFmtId="0" fontId="4" fillId="2" borderId="0" xfId="8" applyBorder="1" applyAlignment="1">
      <alignment horizontal="center" vertical="center"/>
    </xf>
    <xf numFmtId="0" fontId="4" fillId="2" borderId="11" xfId="8" applyBorder="1" applyAlignment="1">
      <alignment horizontal="center" vertical="center"/>
    </xf>
    <xf numFmtId="0" fontId="4" fillId="2" borderId="50" xfId="8" applyBorder="1" applyAlignment="1">
      <alignment horizontal="center" vertical="center"/>
    </xf>
    <xf numFmtId="0" fontId="4" fillId="2" borderId="15" xfId="8" applyBorder="1" applyAlignment="1">
      <alignment horizontal="center" vertical="center"/>
    </xf>
    <xf numFmtId="0" fontId="4" fillId="2" borderId="51" xfId="8" applyBorder="1" applyAlignment="1">
      <alignment horizontal="center" vertical="center"/>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5" xfId="6" applyFill="1" applyBorder="1" applyAlignment="1">
      <alignment horizontal="center" vertical="center" wrapText="1"/>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5" xfId="6" applyFill="1" applyBorder="1" applyAlignment="1" applyProtection="1">
      <alignment horizontal="center" vertical="center"/>
      <protection locked="0"/>
    </xf>
    <xf numFmtId="0" fontId="4" fillId="9" borderId="3" xfId="6" applyFill="1" applyBorder="1" applyAlignment="1">
      <alignment horizontal="center" vertical="center" wrapText="1"/>
    </xf>
    <xf numFmtId="0" fontId="4" fillId="9" borderId="11" xfId="6" applyFill="1" applyBorder="1" applyAlignment="1">
      <alignment horizontal="center" vertical="center" wrapText="1"/>
    </xf>
    <xf numFmtId="0" fontId="4" fillId="9" borderId="51" xfId="6" applyFill="1" applyBorder="1" applyAlignment="1">
      <alignment horizontal="center" vertical="center" wrapText="1"/>
    </xf>
    <xf numFmtId="0" fontId="1" fillId="0" borderId="4" xfId="14" applyFill="1" applyBorder="1" applyAlignment="1" applyProtection="1">
      <alignment horizontal="center" vertical="center" wrapText="1"/>
      <protection locked="0"/>
    </xf>
    <xf numFmtId="0" fontId="1" fillId="0" borderId="26" xfId="14" applyFill="1" applyBorder="1" applyAlignment="1" applyProtection="1">
      <alignment horizontal="center" vertical="center" wrapText="1"/>
      <protection locked="0"/>
    </xf>
    <xf numFmtId="0" fontId="1" fillId="0" borderId="55" xfId="14" applyFill="1" applyBorder="1" applyAlignment="1" applyProtection="1">
      <alignment horizontal="center" vertical="center" wrapText="1"/>
      <protection locked="0"/>
    </xf>
    <xf numFmtId="0" fontId="11" fillId="3" borderId="12" xfId="6" applyFont="1" applyBorder="1" applyAlignment="1">
      <alignment horizontal="center" vertical="center" wrapText="1"/>
    </xf>
    <xf numFmtId="0" fontId="11" fillId="3" borderId="13" xfId="6" applyFont="1" applyBorder="1" applyAlignment="1">
      <alignment horizontal="center" vertical="center" wrapText="1"/>
    </xf>
    <xf numFmtId="0" fontId="11" fillId="3" borderId="14" xfId="6" applyFont="1" applyBorder="1" applyAlignment="1">
      <alignment horizontal="center" vertical="center" wrapText="1"/>
    </xf>
    <xf numFmtId="0" fontId="11" fillId="3" borderId="16" xfId="6" applyFont="1" applyBorder="1" applyAlignment="1">
      <alignment horizontal="center" vertical="center" wrapText="1"/>
    </xf>
    <xf numFmtId="0" fontId="12" fillId="6" borderId="28" xfId="0" applyFont="1" applyFill="1" applyBorder="1" applyAlignment="1" applyProtection="1">
      <alignment horizontal="center"/>
      <protection locked="0"/>
    </xf>
    <xf numFmtId="0" fontId="0" fillId="0" borderId="0" xfId="0" applyBorder="1"/>
    <xf numFmtId="0" fontId="0" fillId="0" borderId="11" xfId="0" applyBorder="1"/>
    <xf numFmtId="0" fontId="18" fillId="6" borderId="15" xfId="15" applyFill="1" applyBorder="1" applyAlignment="1" applyProtection="1">
      <alignment wrapText="1"/>
      <protection locked="0"/>
    </xf>
    <xf numFmtId="0" fontId="6" fillId="6" borderId="15" xfId="10" applyBorder="1">
      <alignment wrapText="1"/>
      <protection locked="0"/>
    </xf>
    <xf numFmtId="0" fontId="6" fillId="6" borderId="51" xfId="10" applyBorder="1">
      <alignment wrapText="1"/>
      <protection locked="0"/>
    </xf>
    <xf numFmtId="0" fontId="6" fillId="0" borderId="0" xfId="0" applyFont="1" applyAlignment="1">
      <alignment horizontal="center" wrapText="1"/>
    </xf>
    <xf numFmtId="0" fontId="0" fillId="0" borderId="0" xfId="0" applyAlignment="1">
      <alignment horizontal="center"/>
    </xf>
    <xf numFmtId="0" fontId="0" fillId="0" borderId="15" xfId="0" applyBorder="1" applyAlignment="1">
      <alignment horizontal="center"/>
    </xf>
    <xf numFmtId="0" fontId="3" fillId="0" borderId="0" xfId="0" applyFont="1" applyAlignment="1">
      <alignment horizontal="center" vertical="center"/>
    </xf>
    <xf numFmtId="0" fontId="9" fillId="0" borderId="0" xfId="0" applyFont="1" applyBorder="1" applyAlignment="1">
      <alignment horizontal="center" vertical="center" wrapText="1"/>
    </xf>
    <xf numFmtId="49" fontId="9" fillId="0" borderId="0" xfId="0" applyNumberFormat="1" applyFont="1" applyBorder="1" applyAlignment="1">
      <alignment horizontal="center" vertical="center"/>
    </xf>
    <xf numFmtId="0" fontId="8" fillId="9" borderId="36" xfId="0" applyFont="1" applyFill="1" applyBorder="1" applyAlignment="1" applyProtection="1">
      <alignment horizontal="center" wrapText="1"/>
      <protection hidden="1"/>
    </xf>
    <xf numFmtId="0" fontId="8" fillId="9" borderId="34" xfId="0" applyFont="1" applyFill="1" applyBorder="1" applyAlignment="1" applyProtection="1">
      <alignment horizontal="center" wrapText="1"/>
      <protection hidden="1"/>
    </xf>
    <xf numFmtId="0" fontId="3" fillId="8" borderId="38" xfId="0" applyFont="1" applyFill="1" applyBorder="1" applyAlignment="1">
      <alignment horizontal="center"/>
    </xf>
    <xf numFmtId="0" fontId="3" fillId="8" borderId="41" xfId="0" applyFont="1" applyFill="1" applyBorder="1" applyAlignment="1">
      <alignment horizontal="center"/>
    </xf>
    <xf numFmtId="0" fontId="13" fillId="8" borderId="2"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28"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9" fillId="8" borderId="58" xfId="0" applyFont="1" applyFill="1" applyBorder="1" applyAlignment="1">
      <alignment horizontal="left" vertical="center" wrapText="1"/>
    </xf>
    <xf numFmtId="0" fontId="2" fillId="8" borderId="59" xfId="0" applyFont="1" applyFill="1" applyBorder="1" applyAlignment="1">
      <alignment horizontal="left" vertical="center" wrapText="1"/>
    </xf>
    <xf numFmtId="0" fontId="2" fillId="8" borderId="23" xfId="0" applyFont="1" applyFill="1" applyBorder="1" applyAlignment="1">
      <alignment horizontal="left" vertical="center" wrapText="1"/>
    </xf>
    <xf numFmtId="0" fontId="2" fillId="8" borderId="37" xfId="0" applyFont="1" applyFill="1" applyBorder="1" applyAlignment="1">
      <alignment horizontal="left" vertical="center" wrapText="1"/>
    </xf>
    <xf numFmtId="0" fontId="11" fillId="6" borderId="28" xfId="0" applyFont="1" applyFill="1" applyBorder="1" applyAlignment="1" applyProtection="1">
      <alignment horizontal="center"/>
      <protection locked="0"/>
    </xf>
    <xf numFmtId="0" fontId="4" fillId="6" borderId="2" xfId="6" applyFill="1" applyBorder="1" applyAlignment="1" applyProtection="1">
      <alignment horizontal="center" vertical="center"/>
      <protection locked="0"/>
    </xf>
    <xf numFmtId="0" fontId="4" fillId="6" borderId="28" xfId="6" applyFill="1" applyBorder="1" applyAlignment="1" applyProtection="1">
      <alignment horizontal="center" vertical="center"/>
      <protection locked="0"/>
    </xf>
    <xf numFmtId="0" fontId="4" fillId="6" borderId="50" xfId="6" applyFill="1" applyBorder="1" applyAlignment="1" applyProtection="1">
      <alignment horizontal="center" vertical="center"/>
      <protection locked="0"/>
    </xf>
    <xf numFmtId="0" fontId="4" fillId="2" borderId="26" xfId="9" applyBorder="1" applyAlignment="1">
      <alignment horizontal="center" vertical="center" wrapText="1"/>
    </xf>
    <xf numFmtId="0" fontId="0" fillId="0" borderId="55" xfId="0" applyBorder="1"/>
    <xf numFmtId="0" fontId="4" fillId="2" borderId="35" xfId="9" applyBorder="1" applyAlignment="1">
      <alignment horizontal="center" vertical="center" wrapText="1"/>
    </xf>
    <xf numFmtId="0" fontId="0" fillId="0" borderId="56" xfId="0" applyBorder="1"/>
    <xf numFmtId="0" fontId="0" fillId="0" borderId="54" xfId="0" applyBorder="1"/>
    <xf numFmtId="0" fontId="1" fillId="0" borderId="12" xfId="0" applyFont="1" applyFill="1" applyBorder="1" applyAlignment="1" applyProtection="1">
      <alignment horizontal="left" vertical="center" wrapText="1"/>
      <protection locked="0"/>
    </xf>
    <xf numFmtId="0" fontId="0" fillId="0" borderId="0" xfId="0" applyFill="1" applyAlignment="1">
      <alignment horizontal="left"/>
    </xf>
    <xf numFmtId="0" fontId="0" fillId="0" borderId="13" xfId="0" applyFill="1" applyBorder="1" applyAlignment="1">
      <alignment horizontal="left"/>
    </xf>
    <xf numFmtId="0" fontId="1" fillId="0" borderId="12" xfId="0" applyFont="1" applyFill="1" applyBorder="1" applyAlignment="1" applyProtection="1">
      <alignment horizontal="center" vertical="center" wrapText="1"/>
      <protection locked="0"/>
    </xf>
    <xf numFmtId="0" fontId="0" fillId="0" borderId="0" xfId="0" applyFill="1"/>
    <xf numFmtId="0" fontId="0" fillId="0" borderId="13" xfId="0" applyFill="1" applyBorder="1"/>
    <xf numFmtId="0" fontId="1" fillId="0" borderId="12" xfId="0" applyFont="1" applyFill="1" applyBorder="1" applyAlignment="1" applyProtection="1">
      <alignment vertical="center" wrapText="1"/>
      <protection locked="0"/>
    </xf>
    <xf numFmtId="0" fontId="0" fillId="0" borderId="0" xfId="0" applyFill="1" applyAlignment="1"/>
    <xf numFmtId="0" fontId="0" fillId="0" borderId="13" xfId="0" applyFill="1" applyBorder="1" applyAlignment="1"/>
    <xf numFmtId="0" fontId="1" fillId="0" borderId="0" xfId="0" applyFont="1" applyFill="1" applyBorder="1" applyAlignment="1" applyProtection="1">
      <alignment horizontal="left" vertical="center" wrapText="1"/>
      <protection locked="0"/>
    </xf>
    <xf numFmtId="0" fontId="1" fillId="0" borderId="13" xfId="0" applyFont="1" applyFill="1" applyBorder="1" applyAlignment="1" applyProtection="1">
      <alignment horizontal="left" vertical="center" wrapText="1"/>
      <protection locked="0"/>
    </xf>
    <xf numFmtId="0" fontId="4" fillId="0" borderId="9" xfId="12" applyFill="1">
      <alignment vertical="center" wrapText="1"/>
    </xf>
    <xf numFmtId="0" fontId="6" fillId="0" borderId="0" xfId="0" applyFont="1" applyFill="1"/>
    <xf numFmtId="0" fontId="6" fillId="0" borderId="13" xfId="0" applyFont="1" applyFill="1" applyBorder="1"/>
    <xf numFmtId="0" fontId="1" fillId="4" borderId="12" xfId="0" applyFont="1" applyFill="1" applyBorder="1" applyAlignment="1" applyProtection="1">
      <alignment horizontal="center" vertical="center" wrapText="1"/>
      <protection hidden="1"/>
    </xf>
    <xf numFmtId="0" fontId="0" fillId="0" borderId="0" xfId="0" applyProtection="1">
      <protection hidden="1"/>
    </xf>
    <xf numFmtId="0" fontId="0" fillId="0" borderId="13" xfId="0" applyBorder="1" applyProtection="1">
      <protection hidden="1"/>
    </xf>
    <xf numFmtId="0" fontId="1" fillId="4" borderId="0" xfId="0" applyFont="1" applyFill="1" applyBorder="1" applyAlignment="1" applyProtection="1">
      <alignment horizontal="center" vertical="center" wrapText="1"/>
      <protection hidden="1"/>
    </xf>
    <xf numFmtId="0" fontId="1" fillId="4" borderId="13" xfId="0" applyFont="1" applyFill="1" applyBorder="1" applyAlignment="1" applyProtection="1">
      <alignment horizontal="center" vertical="center" wrapText="1"/>
      <protection hidden="1"/>
    </xf>
    <xf numFmtId="0" fontId="4" fillId="5" borderId="12" xfId="12" applyFill="1" applyBorder="1" applyAlignment="1" applyProtection="1">
      <alignment horizontal="center" wrapText="1"/>
      <protection hidden="1"/>
    </xf>
    <xf numFmtId="0" fontId="4" fillId="5" borderId="0" xfId="12" applyFill="1" applyBorder="1" applyAlignment="1" applyProtection="1">
      <alignment horizontal="center" wrapText="1"/>
      <protection hidden="1"/>
    </xf>
    <xf numFmtId="0" fontId="4" fillId="5" borderId="13" xfId="12" applyFill="1" applyBorder="1" applyAlignment="1" applyProtection="1">
      <alignment horizontal="center" wrapText="1"/>
      <protection hidden="1"/>
    </xf>
    <xf numFmtId="0" fontId="1" fillId="5" borderId="68" xfId="0" applyFont="1" applyFill="1" applyBorder="1" applyAlignment="1" applyProtection="1">
      <alignment horizontal="center" vertical="center" wrapText="1"/>
      <protection hidden="1"/>
    </xf>
    <xf numFmtId="0" fontId="1" fillId="5" borderId="5" xfId="0" applyFont="1" applyFill="1" applyBorder="1" applyAlignment="1" applyProtection="1">
      <alignment horizontal="center" vertical="center" wrapText="1"/>
      <protection hidden="1"/>
    </xf>
    <xf numFmtId="0" fontId="1" fillId="5" borderId="69" xfId="0" applyFont="1" applyFill="1" applyBorder="1" applyAlignment="1" applyProtection="1">
      <alignment horizontal="center" vertical="center" wrapText="1"/>
      <protection hidden="1"/>
    </xf>
    <xf numFmtId="0" fontId="4" fillId="5" borderId="12" xfId="12" applyBorder="1" applyAlignment="1">
      <alignment horizontal="center" vertical="center" wrapText="1"/>
    </xf>
    <xf numFmtId="0" fontId="4" fillId="5" borderId="0" xfId="12" applyBorder="1" applyAlignment="1">
      <alignment horizontal="center" vertical="center" wrapText="1"/>
    </xf>
    <xf numFmtId="0" fontId="4" fillId="5" borderId="13" xfId="12" applyBorder="1" applyAlignment="1">
      <alignment horizontal="center" vertical="center" wrapText="1"/>
    </xf>
    <xf numFmtId="0" fontId="1" fillId="6" borderId="12" xfId="0" applyFont="1" applyFill="1" applyBorder="1" applyAlignment="1" applyProtection="1">
      <alignment horizontal="center" vertical="center" wrapText="1"/>
      <protection locked="0"/>
    </xf>
    <xf numFmtId="0" fontId="0" fillId="6" borderId="0" xfId="0" applyFill="1"/>
    <xf numFmtId="0" fontId="0" fillId="6" borderId="13" xfId="0" applyFill="1" applyBorder="1"/>
    <xf numFmtId="0" fontId="1" fillId="4" borderId="12" xfId="14" applyBorder="1" applyAlignment="1">
      <alignment horizontal="center" vertical="center" wrapText="1"/>
      <protection locked="0"/>
    </xf>
    <xf numFmtId="0" fontId="1" fillId="4" borderId="0" xfId="14" applyBorder="1" applyAlignment="1">
      <alignment horizontal="center" vertical="center" wrapText="1"/>
      <protection locked="0"/>
    </xf>
    <xf numFmtId="0" fontId="1" fillId="4" borderId="13" xfId="14" applyBorder="1" applyAlignment="1">
      <alignment horizontal="center" vertical="center" wrapText="1"/>
      <protection locked="0"/>
    </xf>
    <xf numFmtId="0" fontId="4" fillId="5" borderId="21" xfId="11" applyBorder="1" applyProtection="1">
      <alignment vertical="center" wrapText="1"/>
    </xf>
    <xf numFmtId="0" fontId="4" fillId="5" borderId="23" xfId="11" applyBorder="1" applyProtection="1">
      <alignment vertical="center" wrapText="1"/>
    </xf>
    <xf numFmtId="0" fontId="4" fillId="5" borderId="14" xfId="12" applyBorder="1" applyAlignment="1">
      <alignment horizontal="center" vertical="center" wrapText="1"/>
    </xf>
    <xf numFmtId="0" fontId="4" fillId="5" borderId="15" xfId="12" applyBorder="1" applyAlignment="1">
      <alignment horizontal="center" vertical="center" wrapText="1"/>
    </xf>
    <xf numFmtId="0" fontId="4" fillId="5" borderId="16" xfId="12" applyBorder="1" applyAlignment="1">
      <alignment horizontal="center" vertical="center" wrapText="1"/>
    </xf>
    <xf numFmtId="0" fontId="1" fillId="4" borderId="12" xfId="14" applyFill="1" applyBorder="1" applyAlignment="1">
      <alignment horizontal="center" vertical="center" wrapText="1"/>
      <protection locked="0"/>
    </xf>
    <xf numFmtId="0" fontId="1" fillId="4" borderId="0" xfId="14" applyFill="1" applyBorder="1" applyAlignment="1">
      <alignment horizontal="center" vertical="center" wrapText="1"/>
      <protection locked="0"/>
    </xf>
    <xf numFmtId="0" fontId="1" fillId="4" borderId="13" xfId="14" applyFill="1" applyBorder="1" applyAlignment="1">
      <alignment horizontal="center" vertical="center" wrapText="1"/>
      <protection locked="0"/>
    </xf>
    <xf numFmtId="0" fontId="6" fillId="0" borderId="12" xfId="0" applyFont="1" applyBorder="1" applyAlignment="1">
      <alignment horizontal="center"/>
    </xf>
    <xf numFmtId="0" fontId="6" fillId="0" borderId="0" xfId="0" applyFont="1" applyAlignment="1">
      <alignment horizontal="center"/>
    </xf>
    <xf numFmtId="0" fontId="6" fillId="0" borderId="13" xfId="0" applyFont="1" applyBorder="1" applyAlignment="1">
      <alignment horizontal="center"/>
    </xf>
    <xf numFmtId="0" fontId="1" fillId="4" borderId="8" xfId="14" applyBorder="1" applyAlignment="1">
      <alignment horizontal="center" vertical="center" wrapText="1"/>
      <protection locked="0"/>
    </xf>
    <xf numFmtId="0" fontId="1" fillId="4" borderId="24" xfId="14" applyBorder="1" applyAlignment="1">
      <alignment horizontal="center" vertical="center" wrapText="1"/>
      <protection locked="0"/>
    </xf>
  </cellXfs>
  <cellStyles count="18">
    <cellStyle name="Comma" xfId="16" builtinId="3"/>
    <cellStyle name="Currency" xfId="17" builtinId="4"/>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Hyperlink" xfId="15"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dward.g.tagalicud@nasa.gov"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dward.g.tagalicud@nasa.gov"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joseph.j.kan@nasa.gov"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rian.g.miller@nasa.gov"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brian.g.miller@nasa.gov"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tina.alexander-1@nasa.gov"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michael.e.parker@nasa.gov"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heather.m.hitchcock@nasa.gov"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Beverly.R.Thomas-Burse@nasa.gov"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leslie.d.grund@nasa.gov"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trina.street@nasa.gov"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edward.j.toomey@nas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7"/>
  <sheetViews>
    <sheetView topLeftCell="A17" zoomScale="80" zoomScaleNormal="80" workbookViewId="0">
      <selection activeCell="B23" sqref="B23"/>
    </sheetView>
  </sheetViews>
  <sheetFormatPr defaultColWidth="8.88671875" defaultRowHeight="13.2" x14ac:dyDescent="0.25"/>
  <cols>
    <col min="1" max="1" width="3.88671875" style="70" customWidth="1"/>
    <col min="2" max="2" width="16.109375" style="70" customWidth="1"/>
    <col min="3" max="3" width="17.6640625" style="70" customWidth="1"/>
    <col min="4" max="4" width="14.44140625" style="70" customWidth="1"/>
    <col min="5" max="5" width="18.6640625" style="70" hidden="1" customWidth="1"/>
    <col min="6" max="6" width="17.109375" style="70" customWidth="1"/>
    <col min="7" max="7" width="3" style="70" customWidth="1"/>
    <col min="8" max="8" width="11.33203125" style="70" customWidth="1"/>
    <col min="9" max="9" width="3" style="70" customWidth="1"/>
    <col min="10" max="10" width="12.33203125" style="70" customWidth="1"/>
    <col min="11" max="11" width="9.109375" style="70" customWidth="1"/>
    <col min="12" max="12" width="8.88671875" style="70" customWidth="1"/>
    <col min="13" max="13" width="12.33203125" style="70" bestFit="1" customWidth="1"/>
    <col min="14" max="14" width="0.109375" style="70" customWidth="1"/>
    <col min="15" max="15" width="8.88671875" style="70"/>
    <col min="16" max="16" width="20.33203125" style="70" bestFit="1" customWidth="1"/>
    <col min="17" max="20" width="8.88671875" style="70"/>
    <col min="21" max="21" width="9.44140625" style="70" customWidth="1"/>
    <col min="22" max="22" width="13.6640625" style="47" customWidth="1"/>
    <col min="23" max="16384" width="8.88671875" style="70"/>
  </cols>
  <sheetData>
    <row r="1" spans="1:19" s="70" customFormat="1" hidden="1" x14ac:dyDescent="0.25"/>
    <row r="2" spans="1:19" s="70" customFormat="1" x14ac:dyDescent="0.25">
      <c r="J2" s="366" t="s">
        <v>26</v>
      </c>
      <c r="K2" s="367"/>
      <c r="L2" s="367"/>
      <c r="M2" s="367"/>
      <c r="P2" s="369"/>
      <c r="Q2" s="369"/>
      <c r="R2" s="369"/>
      <c r="S2" s="369"/>
    </row>
    <row r="3" spans="1:19" s="70" customFormat="1" x14ac:dyDescent="0.25">
      <c r="J3" s="367"/>
      <c r="K3" s="367"/>
      <c r="L3" s="367"/>
      <c r="M3" s="367"/>
      <c r="P3" s="370"/>
      <c r="Q3" s="370"/>
      <c r="R3" s="370"/>
      <c r="S3" s="370"/>
    </row>
    <row r="4" spans="1:19" s="70" customFormat="1" ht="13.8" thickBot="1" x14ac:dyDescent="0.3">
      <c r="A4" s="66"/>
      <c r="B4" s="66"/>
      <c r="C4" s="66"/>
      <c r="D4" s="66"/>
      <c r="E4" s="66"/>
      <c r="F4" s="66"/>
      <c r="G4" s="66"/>
      <c r="H4" s="66"/>
      <c r="I4" s="66"/>
      <c r="J4" s="368"/>
      <c r="K4" s="368"/>
      <c r="L4" s="368"/>
      <c r="M4" s="368"/>
      <c r="P4" s="371"/>
      <c r="Q4" s="371"/>
      <c r="R4" s="371"/>
      <c r="S4" s="371"/>
    </row>
    <row r="5" spans="1:19" s="70" customFormat="1" ht="30" customHeight="1" thickTop="1" thickBot="1" x14ac:dyDescent="0.3">
      <c r="A5" s="372" t="s">
        <v>45</v>
      </c>
      <c r="B5" s="373"/>
      <c r="C5" s="373"/>
      <c r="D5" s="373"/>
      <c r="E5" s="373"/>
      <c r="F5" s="373"/>
      <c r="G5" s="373"/>
      <c r="H5" s="373"/>
      <c r="I5" s="373"/>
      <c r="J5" s="373"/>
      <c r="K5" s="373"/>
      <c r="L5" s="373"/>
      <c r="M5" s="373"/>
      <c r="N5" s="16"/>
      <c r="O5" s="66"/>
      <c r="Q5" s="5"/>
    </row>
    <row r="6" spans="1:19" s="70" customFormat="1" ht="13.5" customHeight="1" thickTop="1" x14ac:dyDescent="0.25">
      <c r="A6" s="374" t="s">
        <v>5</v>
      </c>
      <c r="B6" s="376" t="s">
        <v>36</v>
      </c>
      <c r="C6" s="377"/>
      <c r="D6" s="377"/>
      <c r="E6" s="377"/>
      <c r="F6" s="377"/>
      <c r="G6" s="377"/>
      <c r="H6" s="377"/>
      <c r="I6" s="377"/>
      <c r="J6" s="378"/>
      <c r="K6" s="17" t="s">
        <v>14</v>
      </c>
      <c r="L6" s="17" t="s">
        <v>6</v>
      </c>
      <c r="M6" s="17" t="s">
        <v>13</v>
      </c>
      <c r="N6" s="6"/>
      <c r="O6" s="66"/>
    </row>
    <row r="7" spans="1:19" s="70" customFormat="1" ht="20.25" customHeight="1" thickBot="1" x14ac:dyDescent="0.3">
      <c r="A7" s="374"/>
      <c r="B7" s="379"/>
      <c r="C7" s="380"/>
      <c r="D7" s="380"/>
      <c r="E7" s="380"/>
      <c r="F7" s="380"/>
      <c r="G7" s="380"/>
      <c r="H7" s="380"/>
      <c r="I7" s="380"/>
      <c r="J7" s="381"/>
      <c r="K7" s="36">
        <v>1</v>
      </c>
      <c r="L7" s="37">
        <v>1</v>
      </c>
      <c r="M7" s="38">
        <v>2019</v>
      </c>
      <c r="N7" s="39"/>
      <c r="O7" s="66"/>
    </row>
    <row r="8" spans="1:19" s="70" customFormat="1" ht="27.75" customHeight="1" thickTop="1" thickBot="1" x14ac:dyDescent="0.3">
      <c r="A8" s="374"/>
      <c r="B8" s="382" t="s">
        <v>21</v>
      </c>
      <c r="C8" s="383"/>
      <c r="D8" s="383"/>
      <c r="E8" s="383"/>
      <c r="F8" s="383"/>
      <c r="G8" s="384"/>
      <c r="H8" s="384"/>
      <c r="I8" s="384"/>
      <c r="J8" s="384"/>
      <c r="K8" s="384"/>
      <c r="L8" s="383"/>
      <c r="M8" s="383"/>
      <c r="N8" s="385"/>
      <c r="O8" s="66"/>
    </row>
    <row r="9" spans="1:19" s="70" customFormat="1" ht="18" customHeight="1" thickTop="1" x14ac:dyDescent="0.3">
      <c r="A9" s="374"/>
      <c r="B9" s="386" t="s">
        <v>40</v>
      </c>
      <c r="C9" s="361"/>
      <c r="D9" s="361"/>
      <c r="E9" s="361"/>
      <c r="F9" s="361"/>
      <c r="G9" s="387"/>
      <c r="H9" s="344" t="str">
        <f>"REPORTING PERIOD: "&amp;Q422</f>
        <v>REPORTING PERIOD: APRIL 1, 2018- MARCH 31, 2019</v>
      </c>
      <c r="I9" s="347" t="s">
        <v>44</v>
      </c>
      <c r="J9" s="350" t="str">
        <f>"REPORTING PERIOD: "&amp;Q423</f>
        <v>REPORTING PERIOD: APRIL 1 - SEPTEMBER 30, 2019</v>
      </c>
      <c r="K9" s="353"/>
      <c r="L9" s="356" t="s">
        <v>4</v>
      </c>
      <c r="M9" s="357"/>
      <c r="N9" s="18"/>
      <c r="O9" s="15"/>
      <c r="P9" s="66"/>
    </row>
    <row r="10" spans="1:19" s="70" customFormat="1" ht="15.75" customHeight="1" x14ac:dyDescent="0.25">
      <c r="A10" s="374"/>
      <c r="B10" s="360" t="s">
        <v>41</v>
      </c>
      <c r="C10" s="361"/>
      <c r="D10" s="361"/>
      <c r="E10" s="361"/>
      <c r="F10" s="362"/>
      <c r="G10" s="388"/>
      <c r="H10" s="345"/>
      <c r="I10" s="348"/>
      <c r="J10" s="351"/>
      <c r="K10" s="354"/>
      <c r="L10" s="356"/>
      <c r="M10" s="357"/>
      <c r="N10" s="18"/>
      <c r="O10" s="15"/>
      <c r="P10" s="66"/>
    </row>
    <row r="11" spans="1:19" s="70" customFormat="1" ht="13.8" thickBot="1" x14ac:dyDescent="0.3">
      <c r="A11" s="374"/>
      <c r="B11" s="34" t="s">
        <v>15</v>
      </c>
      <c r="C11" s="35" t="s">
        <v>203</v>
      </c>
      <c r="D11" s="363" t="s">
        <v>202</v>
      </c>
      <c r="E11" s="364"/>
      <c r="F11" s="365"/>
      <c r="G11" s="389"/>
      <c r="H11" s="346"/>
      <c r="I11" s="349"/>
      <c r="J11" s="352"/>
      <c r="K11" s="355"/>
      <c r="L11" s="358"/>
      <c r="M11" s="359"/>
      <c r="N11" s="19"/>
      <c r="O11" s="15"/>
      <c r="P11" s="66"/>
    </row>
    <row r="12" spans="1:19" s="70" customFormat="1" ht="13.8" thickTop="1" x14ac:dyDescent="0.25">
      <c r="A12" s="374"/>
      <c r="B12" s="328" t="s">
        <v>20</v>
      </c>
      <c r="C12" s="330" t="s">
        <v>23</v>
      </c>
      <c r="D12" s="332" t="s">
        <v>16</v>
      </c>
      <c r="E12" s="334" t="s">
        <v>10</v>
      </c>
      <c r="F12" s="335"/>
      <c r="G12" s="338" t="s">
        <v>24</v>
      </c>
      <c r="H12" s="339"/>
      <c r="I12" s="340"/>
      <c r="J12" s="330" t="s">
        <v>25</v>
      </c>
      <c r="K12" s="390" t="s">
        <v>28</v>
      </c>
      <c r="L12" s="392" t="s">
        <v>27</v>
      </c>
      <c r="M12" s="332" t="s">
        <v>3</v>
      </c>
      <c r="N12" s="20"/>
      <c r="O12" s="66"/>
    </row>
    <row r="13" spans="1:19" s="70" customFormat="1" ht="34.5" customHeight="1" thickBot="1" x14ac:dyDescent="0.3">
      <c r="A13" s="375"/>
      <c r="B13" s="329"/>
      <c r="C13" s="331"/>
      <c r="D13" s="333"/>
      <c r="E13" s="336"/>
      <c r="F13" s="337"/>
      <c r="G13" s="341"/>
      <c r="H13" s="342"/>
      <c r="I13" s="343"/>
      <c r="J13" s="394"/>
      <c r="K13" s="391"/>
      <c r="L13" s="393"/>
      <c r="M13" s="394"/>
      <c r="N13" s="21"/>
      <c r="O13" s="66"/>
    </row>
    <row r="14" spans="1:19" s="70" customFormat="1" ht="21.6" thickTop="1" thickBot="1" x14ac:dyDescent="0.3">
      <c r="A14" s="317" t="s">
        <v>7</v>
      </c>
      <c r="B14" s="71" t="s">
        <v>29</v>
      </c>
      <c r="C14" s="71" t="s">
        <v>31</v>
      </c>
      <c r="D14" s="71" t="s">
        <v>18</v>
      </c>
      <c r="E14" s="320" t="s">
        <v>33</v>
      </c>
      <c r="F14" s="320"/>
      <c r="G14" s="293" t="s">
        <v>24</v>
      </c>
      <c r="H14" s="294"/>
      <c r="I14" s="45"/>
      <c r="J14" s="52"/>
      <c r="K14" s="52"/>
      <c r="L14" s="52"/>
      <c r="M14" s="52"/>
      <c r="N14" s="2"/>
    </row>
    <row r="15" spans="1:19" s="70" customFormat="1" ht="21" customHeight="1" thickBot="1" x14ac:dyDescent="0.3">
      <c r="A15" s="318"/>
      <c r="B15" s="53" t="s">
        <v>42</v>
      </c>
      <c r="C15" s="53" t="s">
        <v>19</v>
      </c>
      <c r="D15" s="54">
        <v>40766</v>
      </c>
      <c r="E15" s="55"/>
      <c r="F15" s="56" t="s">
        <v>11</v>
      </c>
      <c r="G15" s="321" t="s">
        <v>35</v>
      </c>
      <c r="H15" s="322"/>
      <c r="I15" s="323"/>
      <c r="J15" s="40" t="s">
        <v>37</v>
      </c>
      <c r="K15" s="57"/>
      <c r="L15" s="58" t="s">
        <v>1</v>
      </c>
      <c r="M15" s="59">
        <v>280</v>
      </c>
      <c r="N15" s="2"/>
      <c r="O15" s="66"/>
    </row>
    <row r="16" spans="1:19" s="70" customFormat="1" ht="21" thickBot="1" x14ac:dyDescent="0.3">
      <c r="A16" s="318"/>
      <c r="B16" s="72" t="s">
        <v>30</v>
      </c>
      <c r="C16" s="72" t="s">
        <v>32</v>
      </c>
      <c r="D16" s="72" t="s">
        <v>17</v>
      </c>
      <c r="E16" s="324" t="s">
        <v>34</v>
      </c>
      <c r="F16" s="324"/>
      <c r="G16" s="325"/>
      <c r="H16" s="326"/>
      <c r="I16" s="327"/>
      <c r="J16" s="12" t="s">
        <v>38</v>
      </c>
      <c r="K16" s="58" t="s">
        <v>1</v>
      </c>
      <c r="L16" s="60"/>
      <c r="M16" s="61">
        <v>825</v>
      </c>
      <c r="N16" s="20"/>
    </row>
    <row r="17" spans="1:22" ht="13.8" thickBot="1" x14ac:dyDescent="0.3">
      <c r="A17" s="319"/>
      <c r="B17" s="62" t="s">
        <v>8</v>
      </c>
      <c r="C17" s="62" t="s">
        <v>9</v>
      </c>
      <c r="D17" s="54">
        <v>40767</v>
      </c>
      <c r="E17" s="63" t="s">
        <v>2</v>
      </c>
      <c r="F17" s="56" t="s">
        <v>12</v>
      </c>
      <c r="G17" s="302"/>
      <c r="H17" s="303"/>
      <c r="I17" s="304"/>
      <c r="J17" s="12" t="s">
        <v>39</v>
      </c>
      <c r="K17" s="64"/>
      <c r="L17" s="64" t="s">
        <v>1</v>
      </c>
      <c r="M17" s="65">
        <v>120</v>
      </c>
      <c r="N17" s="2"/>
      <c r="V17" s="70"/>
    </row>
    <row r="18" spans="1:22" ht="23.25" customHeight="1" thickTop="1" x14ac:dyDescent="0.25">
      <c r="A18" s="290">
        <f>1</f>
        <v>1</v>
      </c>
      <c r="B18" s="68" t="s">
        <v>29</v>
      </c>
      <c r="C18" s="68" t="s">
        <v>31</v>
      </c>
      <c r="D18" s="68" t="s">
        <v>18</v>
      </c>
      <c r="E18" s="293" t="s">
        <v>33</v>
      </c>
      <c r="F18" s="293"/>
      <c r="G18" s="309" t="s">
        <v>24</v>
      </c>
      <c r="H18" s="310"/>
      <c r="I18" s="311"/>
      <c r="J18" s="42" t="s">
        <v>0</v>
      </c>
      <c r="K18" s="43"/>
      <c r="L18" s="43"/>
      <c r="M18" s="44"/>
      <c r="N18" s="2"/>
      <c r="V18" s="48"/>
    </row>
    <row r="19" spans="1:22" ht="20.399999999999999" x14ac:dyDescent="0.25">
      <c r="A19" s="307"/>
      <c r="B19" s="7" t="s">
        <v>204</v>
      </c>
      <c r="C19" s="7" t="s">
        <v>205</v>
      </c>
      <c r="D19" s="4">
        <v>43715</v>
      </c>
      <c r="E19" s="7"/>
      <c r="F19" s="7" t="s">
        <v>217</v>
      </c>
      <c r="G19" s="295" t="s">
        <v>214</v>
      </c>
      <c r="H19" s="312"/>
      <c r="I19" s="313"/>
      <c r="J19" s="40" t="s">
        <v>37</v>
      </c>
      <c r="K19" s="40"/>
      <c r="L19" s="64" t="s">
        <v>1</v>
      </c>
      <c r="M19" s="65">
        <v>266</v>
      </c>
      <c r="N19" s="2"/>
      <c r="V19" s="49"/>
    </row>
    <row r="20" spans="1:22" ht="20.399999999999999" x14ac:dyDescent="0.25">
      <c r="A20" s="307"/>
      <c r="B20" s="69" t="s">
        <v>30</v>
      </c>
      <c r="C20" s="69" t="s">
        <v>32</v>
      </c>
      <c r="D20" s="69" t="s">
        <v>17</v>
      </c>
      <c r="E20" s="298" t="s">
        <v>34</v>
      </c>
      <c r="F20" s="298"/>
      <c r="G20" s="299"/>
      <c r="H20" s="300"/>
      <c r="I20" s="301"/>
      <c r="J20" s="12" t="s">
        <v>38</v>
      </c>
      <c r="K20" s="13"/>
      <c r="L20" s="64" t="s">
        <v>1</v>
      </c>
      <c r="M20" s="65">
        <v>109</v>
      </c>
      <c r="N20" s="2"/>
      <c r="V20" s="50"/>
    </row>
    <row r="21" spans="1:22" ht="21" thickBot="1" x14ac:dyDescent="0.3">
      <c r="A21" s="308"/>
      <c r="B21" s="8" t="s">
        <v>206</v>
      </c>
      <c r="C21" s="8" t="s">
        <v>312</v>
      </c>
      <c r="D21" s="80">
        <v>43716</v>
      </c>
      <c r="E21" s="10" t="s">
        <v>2</v>
      </c>
      <c r="F21" s="11" t="s">
        <v>207</v>
      </c>
      <c r="G21" s="314"/>
      <c r="H21" s="315"/>
      <c r="I21" s="316"/>
      <c r="J21" s="12" t="s">
        <v>39</v>
      </c>
      <c r="K21" s="13"/>
      <c r="L21" s="64" t="s">
        <v>1</v>
      </c>
      <c r="M21" s="65">
        <v>165</v>
      </c>
      <c r="N21" s="2"/>
      <c r="V21" s="50"/>
    </row>
    <row r="22" spans="1:22" ht="21.6" thickTop="1" thickBot="1" x14ac:dyDescent="0.3">
      <c r="A22" s="290">
        <f>A18+1</f>
        <v>2</v>
      </c>
      <c r="B22" s="68" t="s">
        <v>29</v>
      </c>
      <c r="C22" s="68" t="s">
        <v>31</v>
      </c>
      <c r="D22" s="68" t="s">
        <v>18</v>
      </c>
      <c r="E22" s="293" t="s">
        <v>33</v>
      </c>
      <c r="F22" s="293"/>
      <c r="G22" s="293" t="s">
        <v>24</v>
      </c>
      <c r="H22" s="294"/>
      <c r="I22" s="45"/>
      <c r="J22" s="42" t="s">
        <v>0</v>
      </c>
      <c r="K22" s="43"/>
      <c r="L22" s="43"/>
      <c r="M22" s="44"/>
      <c r="N22" s="2"/>
      <c r="V22" s="50"/>
    </row>
    <row r="23" spans="1:22" ht="21.6" thickBot="1" x14ac:dyDescent="0.3">
      <c r="A23" s="291"/>
      <c r="B23" s="7" t="s">
        <v>208</v>
      </c>
      <c r="C23" s="94" t="s">
        <v>209</v>
      </c>
      <c r="D23" s="4">
        <v>43582</v>
      </c>
      <c r="E23" s="7"/>
      <c r="F23" s="7" t="s">
        <v>212</v>
      </c>
      <c r="G23" s="295" t="s">
        <v>210</v>
      </c>
      <c r="H23" s="296"/>
      <c r="I23" s="297"/>
      <c r="J23" s="40" t="s">
        <v>37</v>
      </c>
      <c r="K23" s="40"/>
      <c r="L23" s="85" t="s">
        <v>1</v>
      </c>
      <c r="M23" s="95">
        <v>492</v>
      </c>
      <c r="N23" s="2"/>
      <c r="V23" s="50"/>
    </row>
    <row r="24" spans="1:22" ht="21" thickBot="1" x14ac:dyDescent="0.3">
      <c r="A24" s="291"/>
      <c r="B24" s="69" t="s">
        <v>30</v>
      </c>
      <c r="C24" s="69" t="s">
        <v>32</v>
      </c>
      <c r="D24" s="69" t="s">
        <v>17</v>
      </c>
      <c r="E24" s="298" t="s">
        <v>34</v>
      </c>
      <c r="F24" s="298"/>
      <c r="G24" s="299"/>
      <c r="H24" s="300"/>
      <c r="I24" s="301"/>
      <c r="J24" s="12" t="s">
        <v>38</v>
      </c>
      <c r="K24" s="13"/>
      <c r="L24" s="86" t="s">
        <v>1</v>
      </c>
      <c r="M24" s="96">
        <v>582</v>
      </c>
      <c r="N24" s="2"/>
      <c r="V24" s="50"/>
    </row>
    <row r="25" spans="1:22" ht="21" thickBot="1" x14ac:dyDescent="0.3">
      <c r="A25" s="292"/>
      <c r="B25" s="8" t="s">
        <v>211</v>
      </c>
      <c r="C25" s="8" t="s">
        <v>210</v>
      </c>
      <c r="D25" s="80">
        <v>43584</v>
      </c>
      <c r="E25" s="10" t="s">
        <v>2</v>
      </c>
      <c r="F25" s="11" t="s">
        <v>213</v>
      </c>
      <c r="G25" s="302"/>
      <c r="H25" s="303"/>
      <c r="I25" s="304"/>
      <c r="J25" s="12" t="s">
        <v>39</v>
      </c>
      <c r="K25" s="13"/>
      <c r="L25" s="86"/>
      <c r="M25" s="96"/>
      <c r="N25" s="2"/>
      <c r="V25" s="50"/>
    </row>
    <row r="26" spans="1:22" ht="21.6" thickTop="1" thickBot="1" x14ac:dyDescent="0.3">
      <c r="A26" s="290">
        <f>A22+1</f>
        <v>3</v>
      </c>
      <c r="B26" s="68" t="s">
        <v>29</v>
      </c>
      <c r="C26" s="68" t="s">
        <v>31</v>
      </c>
      <c r="D26" s="68" t="s">
        <v>18</v>
      </c>
      <c r="E26" s="293" t="s">
        <v>33</v>
      </c>
      <c r="F26" s="293"/>
      <c r="G26" s="293" t="s">
        <v>24</v>
      </c>
      <c r="H26" s="294"/>
      <c r="I26" s="45"/>
      <c r="J26" s="42" t="s">
        <v>0</v>
      </c>
      <c r="K26" s="43"/>
      <c r="L26" s="84"/>
      <c r="M26" s="97"/>
      <c r="N26" s="2"/>
      <c r="V26" s="50"/>
    </row>
    <row r="27" spans="1:22" ht="21" thickBot="1" x14ac:dyDescent="0.3">
      <c r="A27" s="291"/>
      <c r="B27" s="7" t="s">
        <v>215</v>
      </c>
      <c r="C27" s="7" t="s">
        <v>205</v>
      </c>
      <c r="D27" s="4">
        <v>43715</v>
      </c>
      <c r="E27" s="7"/>
      <c r="F27" s="7" t="s">
        <v>217</v>
      </c>
      <c r="G27" s="295" t="s">
        <v>214</v>
      </c>
      <c r="H27" s="305"/>
      <c r="I27" s="306"/>
      <c r="J27" s="40" t="s">
        <v>37</v>
      </c>
      <c r="K27" s="40"/>
      <c r="L27" s="85" t="s">
        <v>1</v>
      </c>
      <c r="M27" s="95">
        <v>306</v>
      </c>
      <c r="N27" s="2"/>
      <c r="V27" s="50"/>
    </row>
    <row r="28" spans="1:22" ht="21" thickBot="1" x14ac:dyDescent="0.3">
      <c r="A28" s="291"/>
      <c r="B28" s="69" t="s">
        <v>30</v>
      </c>
      <c r="C28" s="69" t="s">
        <v>32</v>
      </c>
      <c r="D28" s="69" t="s">
        <v>17</v>
      </c>
      <c r="E28" s="298" t="s">
        <v>34</v>
      </c>
      <c r="F28" s="298"/>
      <c r="G28" s="299"/>
      <c r="H28" s="300"/>
      <c r="I28" s="301"/>
      <c r="J28" s="12" t="s">
        <v>38</v>
      </c>
      <c r="K28" s="13"/>
      <c r="L28" s="86"/>
      <c r="M28" s="96"/>
      <c r="N28" s="2"/>
      <c r="V28" s="50"/>
    </row>
    <row r="29" spans="1:22" ht="21.6" thickBot="1" x14ac:dyDescent="0.3">
      <c r="A29" s="292"/>
      <c r="B29" s="8" t="s">
        <v>216</v>
      </c>
      <c r="C29" s="99" t="s">
        <v>312</v>
      </c>
      <c r="D29" s="80">
        <v>43716</v>
      </c>
      <c r="E29" s="10" t="s">
        <v>2</v>
      </c>
      <c r="F29" s="11" t="s">
        <v>207</v>
      </c>
      <c r="G29" s="302"/>
      <c r="H29" s="303"/>
      <c r="I29" s="304"/>
      <c r="J29" s="12" t="s">
        <v>39</v>
      </c>
      <c r="K29" s="13"/>
      <c r="L29" s="86" t="s">
        <v>1</v>
      </c>
      <c r="M29" s="96">
        <v>165</v>
      </c>
      <c r="N29" s="2"/>
      <c r="V29" s="50"/>
    </row>
    <row r="30" spans="1:22" ht="21.6" thickTop="1" thickBot="1" x14ac:dyDescent="0.3">
      <c r="A30" s="290">
        <f t="shared" ref="A30" si="0">A26+1</f>
        <v>4</v>
      </c>
      <c r="B30" s="68" t="s">
        <v>29</v>
      </c>
      <c r="C30" s="68" t="s">
        <v>31</v>
      </c>
      <c r="D30" s="68" t="s">
        <v>18</v>
      </c>
      <c r="E30" s="293" t="s">
        <v>33</v>
      </c>
      <c r="F30" s="293"/>
      <c r="G30" s="293" t="s">
        <v>24</v>
      </c>
      <c r="H30" s="294"/>
      <c r="I30" s="45"/>
      <c r="J30" s="42" t="s">
        <v>0</v>
      </c>
      <c r="K30" s="43"/>
      <c r="L30" s="43"/>
      <c r="M30" s="97"/>
      <c r="N30" s="2"/>
      <c r="V30" s="50"/>
    </row>
    <row r="31" spans="1:22" ht="13.8" thickBot="1" x14ac:dyDescent="0.3">
      <c r="A31" s="291"/>
      <c r="B31" s="7"/>
      <c r="C31" s="7"/>
      <c r="D31" s="4"/>
      <c r="E31" s="7"/>
      <c r="F31" s="7"/>
      <c r="G31" s="295"/>
      <c r="H31" s="296"/>
      <c r="I31" s="297"/>
      <c r="J31" s="40" t="s">
        <v>37</v>
      </c>
      <c r="K31" s="40"/>
      <c r="L31" s="40"/>
      <c r="M31" s="95"/>
      <c r="N31" s="2"/>
      <c r="V31" s="50"/>
    </row>
    <row r="32" spans="1:22" ht="21" thickBot="1" x14ac:dyDescent="0.3">
      <c r="A32" s="291"/>
      <c r="B32" s="69" t="s">
        <v>30</v>
      </c>
      <c r="C32" s="69" t="s">
        <v>32</v>
      </c>
      <c r="D32" s="69" t="s">
        <v>17</v>
      </c>
      <c r="E32" s="298" t="s">
        <v>34</v>
      </c>
      <c r="F32" s="298"/>
      <c r="G32" s="299"/>
      <c r="H32" s="300"/>
      <c r="I32" s="301"/>
      <c r="J32" s="12" t="s">
        <v>38</v>
      </c>
      <c r="K32" s="13"/>
      <c r="L32" s="13"/>
      <c r="M32" s="96"/>
      <c r="N32" s="2"/>
      <c r="V32" s="50"/>
    </row>
    <row r="33" spans="1:22" ht="13.8" thickBot="1" x14ac:dyDescent="0.3">
      <c r="A33" s="292"/>
      <c r="B33" s="8"/>
      <c r="C33" s="8"/>
      <c r="D33" s="9"/>
      <c r="E33" s="10" t="s">
        <v>2</v>
      </c>
      <c r="F33" s="11"/>
      <c r="G33" s="302"/>
      <c r="H33" s="303"/>
      <c r="I33" s="304"/>
      <c r="J33" s="12" t="s">
        <v>39</v>
      </c>
      <c r="K33" s="13"/>
      <c r="L33" s="13"/>
      <c r="M33" s="96"/>
      <c r="N33" s="2"/>
      <c r="V33" s="50"/>
    </row>
    <row r="34" spans="1:22" ht="21.6" thickTop="1" thickBot="1" x14ac:dyDescent="0.3">
      <c r="A34" s="290">
        <f t="shared" ref="A34" si="1">A30+1</f>
        <v>5</v>
      </c>
      <c r="B34" s="68" t="s">
        <v>29</v>
      </c>
      <c r="C34" s="68" t="s">
        <v>31</v>
      </c>
      <c r="D34" s="68" t="s">
        <v>18</v>
      </c>
      <c r="E34" s="293" t="s">
        <v>33</v>
      </c>
      <c r="F34" s="293"/>
      <c r="G34" s="293" t="s">
        <v>24</v>
      </c>
      <c r="H34" s="294"/>
      <c r="I34" s="45"/>
      <c r="J34" s="42" t="s">
        <v>0</v>
      </c>
      <c r="K34" s="43"/>
      <c r="L34" s="43"/>
      <c r="M34" s="97"/>
      <c r="N34" s="2"/>
      <c r="V34" s="50"/>
    </row>
    <row r="35" spans="1:22" ht="13.8" thickBot="1" x14ac:dyDescent="0.3">
      <c r="A35" s="291"/>
      <c r="B35" s="7"/>
      <c r="C35" s="7"/>
      <c r="D35" s="4"/>
      <c r="E35" s="7"/>
      <c r="F35" s="7"/>
      <c r="G35" s="295"/>
      <c r="H35" s="296"/>
      <c r="I35" s="297"/>
      <c r="J35" s="40" t="s">
        <v>37</v>
      </c>
      <c r="K35" s="40"/>
      <c r="L35" s="40"/>
      <c r="M35" s="95"/>
      <c r="N35" s="2"/>
      <c r="V35" s="50"/>
    </row>
    <row r="36" spans="1:22" ht="21" thickBot="1" x14ac:dyDescent="0.3">
      <c r="A36" s="291"/>
      <c r="B36" s="69" t="s">
        <v>30</v>
      </c>
      <c r="C36" s="69" t="s">
        <v>32</v>
      </c>
      <c r="D36" s="69" t="s">
        <v>17</v>
      </c>
      <c r="E36" s="298" t="s">
        <v>34</v>
      </c>
      <c r="F36" s="298"/>
      <c r="G36" s="299"/>
      <c r="H36" s="300"/>
      <c r="I36" s="301"/>
      <c r="J36" s="12" t="s">
        <v>38</v>
      </c>
      <c r="K36" s="13"/>
      <c r="L36" s="13"/>
      <c r="M36" s="96"/>
      <c r="N36" s="2"/>
      <c r="V36" s="50"/>
    </row>
    <row r="37" spans="1:22" ht="13.8" thickBot="1" x14ac:dyDescent="0.3">
      <c r="A37" s="292"/>
      <c r="B37" s="8"/>
      <c r="C37" s="8"/>
      <c r="D37" s="9"/>
      <c r="E37" s="10" t="s">
        <v>2</v>
      </c>
      <c r="F37" s="11"/>
      <c r="G37" s="302"/>
      <c r="H37" s="303"/>
      <c r="I37" s="304"/>
      <c r="J37" s="12" t="s">
        <v>39</v>
      </c>
      <c r="K37" s="13"/>
      <c r="L37" s="13"/>
      <c r="M37" s="96"/>
      <c r="N37" s="2"/>
      <c r="V37" s="50"/>
    </row>
    <row r="38" spans="1:22" ht="21.6" thickTop="1" thickBot="1" x14ac:dyDescent="0.3">
      <c r="A38" s="290">
        <f t="shared" ref="A38" si="2">A34+1</f>
        <v>6</v>
      </c>
      <c r="B38" s="68" t="s">
        <v>29</v>
      </c>
      <c r="C38" s="68" t="s">
        <v>31</v>
      </c>
      <c r="D38" s="68" t="s">
        <v>18</v>
      </c>
      <c r="E38" s="293" t="s">
        <v>33</v>
      </c>
      <c r="F38" s="293"/>
      <c r="G38" s="293" t="s">
        <v>24</v>
      </c>
      <c r="H38" s="294"/>
      <c r="I38" s="45"/>
      <c r="J38" s="42" t="s">
        <v>0</v>
      </c>
      <c r="K38" s="43"/>
      <c r="L38" s="43"/>
      <c r="M38" s="97"/>
      <c r="N38" s="2"/>
      <c r="V38" s="50"/>
    </row>
    <row r="39" spans="1:22" ht="13.8" thickBot="1" x14ac:dyDescent="0.3">
      <c r="A39" s="291"/>
      <c r="B39" s="7"/>
      <c r="C39" s="7"/>
      <c r="D39" s="4"/>
      <c r="E39" s="7"/>
      <c r="F39" s="7"/>
      <c r="G39" s="295"/>
      <c r="H39" s="296"/>
      <c r="I39" s="297"/>
      <c r="J39" s="40" t="s">
        <v>37</v>
      </c>
      <c r="K39" s="40"/>
      <c r="L39" s="40"/>
      <c r="M39" s="95"/>
      <c r="N39" s="2"/>
      <c r="V39" s="50"/>
    </row>
    <row r="40" spans="1:22" ht="21" thickBot="1" x14ac:dyDescent="0.3">
      <c r="A40" s="291"/>
      <c r="B40" s="69" t="s">
        <v>30</v>
      </c>
      <c r="C40" s="69" t="s">
        <v>32</v>
      </c>
      <c r="D40" s="69" t="s">
        <v>17</v>
      </c>
      <c r="E40" s="298" t="s">
        <v>34</v>
      </c>
      <c r="F40" s="298"/>
      <c r="G40" s="299"/>
      <c r="H40" s="300"/>
      <c r="I40" s="301"/>
      <c r="J40" s="12" t="s">
        <v>38</v>
      </c>
      <c r="K40" s="13"/>
      <c r="L40" s="13"/>
      <c r="M40" s="96"/>
      <c r="N40" s="2"/>
      <c r="V40" s="50"/>
    </row>
    <row r="41" spans="1:22" ht="13.8" thickBot="1" x14ac:dyDescent="0.3">
      <c r="A41" s="292"/>
      <c r="B41" s="8"/>
      <c r="C41" s="8"/>
      <c r="D41" s="9"/>
      <c r="E41" s="10" t="s">
        <v>2</v>
      </c>
      <c r="F41" s="11"/>
      <c r="G41" s="302"/>
      <c r="H41" s="303"/>
      <c r="I41" s="304"/>
      <c r="J41" s="12" t="s">
        <v>39</v>
      </c>
      <c r="K41" s="13"/>
      <c r="L41" s="13"/>
      <c r="M41" s="96"/>
      <c r="N41" s="2"/>
      <c r="V41" s="50"/>
    </row>
    <row r="42" spans="1:22" ht="21.6" thickTop="1" thickBot="1" x14ac:dyDescent="0.3">
      <c r="A42" s="290">
        <f t="shared" ref="A42" si="3">A38+1</f>
        <v>7</v>
      </c>
      <c r="B42" s="68" t="s">
        <v>29</v>
      </c>
      <c r="C42" s="68" t="s">
        <v>31</v>
      </c>
      <c r="D42" s="68" t="s">
        <v>18</v>
      </c>
      <c r="E42" s="293" t="s">
        <v>33</v>
      </c>
      <c r="F42" s="293"/>
      <c r="G42" s="293" t="s">
        <v>24</v>
      </c>
      <c r="H42" s="294"/>
      <c r="I42" s="45"/>
      <c r="J42" s="42" t="s">
        <v>0</v>
      </c>
      <c r="K42" s="43"/>
      <c r="L42" s="43"/>
      <c r="M42" s="97"/>
      <c r="N42" s="2"/>
      <c r="V42" s="50"/>
    </row>
    <row r="43" spans="1:22" ht="13.8" thickBot="1" x14ac:dyDescent="0.3">
      <c r="A43" s="291"/>
      <c r="B43" s="7"/>
      <c r="C43" s="7"/>
      <c r="D43" s="4"/>
      <c r="E43" s="7"/>
      <c r="F43" s="7"/>
      <c r="G43" s="295"/>
      <c r="H43" s="296"/>
      <c r="I43" s="297"/>
      <c r="J43" s="40" t="s">
        <v>37</v>
      </c>
      <c r="K43" s="40"/>
      <c r="L43" s="40"/>
      <c r="M43" s="95"/>
      <c r="N43" s="2"/>
      <c r="V43" s="50"/>
    </row>
    <row r="44" spans="1:22" ht="21" thickBot="1" x14ac:dyDescent="0.3">
      <c r="A44" s="291"/>
      <c r="B44" s="69" t="s">
        <v>30</v>
      </c>
      <c r="C44" s="69" t="s">
        <v>32</v>
      </c>
      <c r="D44" s="69" t="s">
        <v>17</v>
      </c>
      <c r="E44" s="298" t="s">
        <v>34</v>
      </c>
      <c r="F44" s="298"/>
      <c r="G44" s="299"/>
      <c r="H44" s="300"/>
      <c r="I44" s="301"/>
      <c r="J44" s="12" t="s">
        <v>38</v>
      </c>
      <c r="K44" s="13"/>
      <c r="L44" s="13"/>
      <c r="M44" s="96"/>
      <c r="N44" s="2"/>
      <c r="V44" s="50"/>
    </row>
    <row r="45" spans="1:22" ht="13.8" thickBot="1" x14ac:dyDescent="0.3">
      <c r="A45" s="292"/>
      <c r="B45" s="8"/>
      <c r="C45" s="8"/>
      <c r="D45" s="9"/>
      <c r="E45" s="10" t="s">
        <v>2</v>
      </c>
      <c r="F45" s="11"/>
      <c r="G45" s="302"/>
      <c r="H45" s="303"/>
      <c r="I45" s="304"/>
      <c r="J45" s="12" t="s">
        <v>39</v>
      </c>
      <c r="K45" s="13"/>
      <c r="L45" s="13"/>
      <c r="M45" s="96"/>
      <c r="N45" s="2"/>
      <c r="V45" s="50"/>
    </row>
    <row r="46" spans="1:22" ht="21.6" thickTop="1" thickBot="1" x14ac:dyDescent="0.3">
      <c r="A46" s="290">
        <f t="shared" ref="A46" si="4">A42+1</f>
        <v>8</v>
      </c>
      <c r="B46" s="68" t="s">
        <v>29</v>
      </c>
      <c r="C46" s="68" t="s">
        <v>31</v>
      </c>
      <c r="D46" s="68" t="s">
        <v>18</v>
      </c>
      <c r="E46" s="293" t="s">
        <v>33</v>
      </c>
      <c r="F46" s="293"/>
      <c r="G46" s="293" t="s">
        <v>24</v>
      </c>
      <c r="H46" s="294"/>
      <c r="I46" s="45"/>
      <c r="J46" s="42" t="s">
        <v>0</v>
      </c>
      <c r="K46" s="43"/>
      <c r="L46" s="43"/>
      <c r="M46" s="97"/>
      <c r="N46" s="2"/>
      <c r="V46" s="50"/>
    </row>
    <row r="47" spans="1:22" ht="13.8" thickBot="1" x14ac:dyDescent="0.3">
      <c r="A47" s="291"/>
      <c r="B47" s="7"/>
      <c r="C47" s="7"/>
      <c r="D47" s="4"/>
      <c r="E47" s="7"/>
      <c r="F47" s="7"/>
      <c r="G47" s="295"/>
      <c r="H47" s="296"/>
      <c r="I47" s="297"/>
      <c r="J47" s="40" t="s">
        <v>37</v>
      </c>
      <c r="K47" s="40"/>
      <c r="L47" s="40"/>
      <c r="M47" s="95"/>
      <c r="N47" s="2"/>
      <c r="V47" s="50"/>
    </row>
    <row r="48" spans="1:22" ht="21" thickBot="1" x14ac:dyDescent="0.3">
      <c r="A48" s="291"/>
      <c r="B48" s="69" t="s">
        <v>30</v>
      </c>
      <c r="C48" s="69" t="s">
        <v>32</v>
      </c>
      <c r="D48" s="69" t="s">
        <v>17</v>
      </c>
      <c r="E48" s="298" t="s">
        <v>34</v>
      </c>
      <c r="F48" s="298"/>
      <c r="G48" s="299"/>
      <c r="H48" s="300"/>
      <c r="I48" s="301"/>
      <c r="J48" s="12" t="s">
        <v>38</v>
      </c>
      <c r="K48" s="13"/>
      <c r="L48" s="13"/>
      <c r="M48" s="96"/>
      <c r="N48" s="2"/>
      <c r="V48" s="50"/>
    </row>
    <row r="49" spans="1:22" ht="13.8" thickBot="1" x14ac:dyDescent="0.3">
      <c r="A49" s="292"/>
      <c r="B49" s="8"/>
      <c r="C49" s="8"/>
      <c r="D49" s="9"/>
      <c r="E49" s="10" t="s">
        <v>2</v>
      </c>
      <c r="F49" s="11"/>
      <c r="G49" s="302"/>
      <c r="H49" s="303"/>
      <c r="I49" s="304"/>
      <c r="J49" s="12" t="s">
        <v>39</v>
      </c>
      <c r="K49" s="13"/>
      <c r="L49" s="13"/>
      <c r="M49" s="96"/>
      <c r="N49" s="2"/>
      <c r="V49" s="50"/>
    </row>
    <row r="50" spans="1:22" ht="21.6" thickTop="1" thickBot="1" x14ac:dyDescent="0.3">
      <c r="A50" s="290">
        <f t="shared" ref="A50" si="5">A46+1</f>
        <v>9</v>
      </c>
      <c r="B50" s="68" t="s">
        <v>29</v>
      </c>
      <c r="C50" s="68" t="s">
        <v>31</v>
      </c>
      <c r="D50" s="68" t="s">
        <v>18</v>
      </c>
      <c r="E50" s="293" t="s">
        <v>33</v>
      </c>
      <c r="F50" s="293"/>
      <c r="G50" s="293" t="s">
        <v>24</v>
      </c>
      <c r="H50" s="294"/>
      <c r="I50" s="45"/>
      <c r="J50" s="42" t="s">
        <v>0</v>
      </c>
      <c r="K50" s="43"/>
      <c r="L50" s="43"/>
      <c r="M50" s="97"/>
      <c r="N50" s="2"/>
      <c r="V50" s="50"/>
    </row>
    <row r="51" spans="1:22" ht="13.8" thickBot="1" x14ac:dyDescent="0.3">
      <c r="A51" s="291"/>
      <c r="B51" s="7"/>
      <c r="C51" s="7"/>
      <c r="D51" s="4"/>
      <c r="E51" s="7"/>
      <c r="F51" s="7"/>
      <c r="G51" s="295"/>
      <c r="H51" s="296"/>
      <c r="I51" s="297"/>
      <c r="J51" s="40" t="s">
        <v>37</v>
      </c>
      <c r="K51" s="40"/>
      <c r="L51" s="40"/>
      <c r="M51" s="95"/>
      <c r="N51" s="2"/>
      <c r="V51" s="50"/>
    </row>
    <row r="52" spans="1:22" ht="21" thickBot="1" x14ac:dyDescent="0.3">
      <c r="A52" s="291"/>
      <c r="B52" s="69" t="s">
        <v>30</v>
      </c>
      <c r="C52" s="69" t="s">
        <v>32</v>
      </c>
      <c r="D52" s="69" t="s">
        <v>17</v>
      </c>
      <c r="E52" s="298" t="s">
        <v>34</v>
      </c>
      <c r="F52" s="298"/>
      <c r="G52" s="299"/>
      <c r="H52" s="300"/>
      <c r="I52" s="301"/>
      <c r="J52" s="12" t="s">
        <v>38</v>
      </c>
      <c r="K52" s="13"/>
      <c r="L52" s="13"/>
      <c r="M52" s="96"/>
      <c r="N52" s="2"/>
      <c r="V52" s="50"/>
    </row>
    <row r="53" spans="1:22" ht="13.8" thickBot="1" x14ac:dyDescent="0.3">
      <c r="A53" s="292"/>
      <c r="B53" s="8"/>
      <c r="C53" s="8"/>
      <c r="D53" s="9"/>
      <c r="E53" s="10" t="s">
        <v>2</v>
      </c>
      <c r="F53" s="11"/>
      <c r="G53" s="302"/>
      <c r="H53" s="303"/>
      <c r="I53" s="304"/>
      <c r="J53" s="12" t="s">
        <v>39</v>
      </c>
      <c r="K53" s="13"/>
      <c r="L53" s="13"/>
      <c r="M53" s="96"/>
      <c r="N53" s="2"/>
      <c r="V53" s="50"/>
    </row>
    <row r="54" spans="1:22" ht="21.6" thickTop="1" thickBot="1" x14ac:dyDescent="0.3">
      <c r="A54" s="290">
        <f t="shared" ref="A54" si="6">A50+1</f>
        <v>10</v>
      </c>
      <c r="B54" s="68" t="s">
        <v>29</v>
      </c>
      <c r="C54" s="68" t="s">
        <v>31</v>
      </c>
      <c r="D54" s="68" t="s">
        <v>18</v>
      </c>
      <c r="E54" s="293" t="s">
        <v>33</v>
      </c>
      <c r="F54" s="293"/>
      <c r="G54" s="293" t="s">
        <v>24</v>
      </c>
      <c r="H54" s="294"/>
      <c r="I54" s="45"/>
      <c r="J54" s="42" t="s">
        <v>0</v>
      </c>
      <c r="K54" s="43"/>
      <c r="L54" s="43"/>
      <c r="M54" s="97"/>
      <c r="N54" s="2"/>
      <c r="V54" s="50"/>
    </row>
    <row r="55" spans="1:22" ht="13.8" thickBot="1" x14ac:dyDescent="0.3">
      <c r="A55" s="291"/>
      <c r="B55" s="7"/>
      <c r="C55" s="7"/>
      <c r="D55" s="4"/>
      <c r="E55" s="7"/>
      <c r="F55" s="7"/>
      <c r="G55" s="295"/>
      <c r="H55" s="296"/>
      <c r="I55" s="297"/>
      <c r="J55" s="40" t="s">
        <v>37</v>
      </c>
      <c r="K55" s="40"/>
      <c r="L55" s="40"/>
      <c r="M55" s="95"/>
      <c r="N55" s="2"/>
      <c r="P55" s="1"/>
      <c r="V55" s="50"/>
    </row>
    <row r="56" spans="1:22" ht="21" thickBot="1" x14ac:dyDescent="0.3">
      <c r="A56" s="291"/>
      <c r="B56" s="69" t="s">
        <v>30</v>
      </c>
      <c r="C56" s="69" t="s">
        <v>32</v>
      </c>
      <c r="D56" s="69" t="s">
        <v>17</v>
      </c>
      <c r="E56" s="298" t="s">
        <v>34</v>
      </c>
      <c r="F56" s="298"/>
      <c r="G56" s="299"/>
      <c r="H56" s="300"/>
      <c r="I56" s="301"/>
      <c r="J56" s="12" t="s">
        <v>38</v>
      </c>
      <c r="K56" s="13"/>
      <c r="L56" s="13"/>
      <c r="M56" s="96"/>
      <c r="N56" s="2"/>
      <c r="V56" s="50"/>
    </row>
    <row r="57" spans="1:22" s="1" customFormat="1" ht="13.8" thickBot="1" x14ac:dyDescent="0.3">
      <c r="A57" s="292"/>
      <c r="B57" s="8"/>
      <c r="C57" s="8"/>
      <c r="D57" s="9"/>
      <c r="E57" s="10" t="s">
        <v>2</v>
      </c>
      <c r="F57" s="11"/>
      <c r="G57" s="302"/>
      <c r="H57" s="303"/>
      <c r="I57" s="304"/>
      <c r="J57" s="12" t="s">
        <v>39</v>
      </c>
      <c r="K57" s="13"/>
      <c r="L57" s="13"/>
      <c r="M57" s="96"/>
      <c r="N57" s="3"/>
      <c r="P57" s="70"/>
      <c r="Q57" s="70"/>
      <c r="V57" s="50"/>
    </row>
    <row r="58" spans="1:22" ht="21.6" thickTop="1" thickBot="1" x14ac:dyDescent="0.3">
      <c r="A58" s="290">
        <f t="shared" ref="A58" si="7">A54+1</f>
        <v>11</v>
      </c>
      <c r="B58" s="68" t="s">
        <v>29</v>
      </c>
      <c r="C58" s="68" t="s">
        <v>31</v>
      </c>
      <c r="D58" s="68" t="s">
        <v>18</v>
      </c>
      <c r="E58" s="293" t="s">
        <v>33</v>
      </c>
      <c r="F58" s="293"/>
      <c r="G58" s="293" t="s">
        <v>24</v>
      </c>
      <c r="H58" s="294"/>
      <c r="I58" s="45"/>
      <c r="J58" s="42" t="s">
        <v>0</v>
      </c>
      <c r="K58" s="43"/>
      <c r="L58" s="43"/>
      <c r="M58" s="97"/>
      <c r="N58" s="2"/>
      <c r="V58" s="50"/>
    </row>
    <row r="59" spans="1:22" ht="13.8" thickBot="1" x14ac:dyDescent="0.3">
      <c r="A59" s="291"/>
      <c r="B59" s="7"/>
      <c r="C59" s="7"/>
      <c r="D59" s="4"/>
      <c r="E59" s="7"/>
      <c r="F59" s="7"/>
      <c r="G59" s="295"/>
      <c r="H59" s="296"/>
      <c r="I59" s="297"/>
      <c r="J59" s="40" t="s">
        <v>37</v>
      </c>
      <c r="K59" s="40"/>
      <c r="L59" s="40"/>
      <c r="M59" s="95"/>
      <c r="N59" s="2"/>
      <c r="V59" s="50"/>
    </row>
    <row r="60" spans="1:22" ht="21" thickBot="1" x14ac:dyDescent="0.3">
      <c r="A60" s="291"/>
      <c r="B60" s="69" t="s">
        <v>30</v>
      </c>
      <c r="C60" s="69" t="s">
        <v>32</v>
      </c>
      <c r="D60" s="69" t="s">
        <v>17</v>
      </c>
      <c r="E60" s="298" t="s">
        <v>34</v>
      </c>
      <c r="F60" s="298"/>
      <c r="G60" s="299"/>
      <c r="H60" s="300"/>
      <c r="I60" s="301"/>
      <c r="J60" s="12" t="s">
        <v>38</v>
      </c>
      <c r="K60" s="13"/>
      <c r="L60" s="13"/>
      <c r="M60" s="96"/>
      <c r="N60" s="2"/>
      <c r="V60" s="50"/>
    </row>
    <row r="61" spans="1:22" ht="13.8" thickBot="1" x14ac:dyDescent="0.3">
      <c r="A61" s="292"/>
      <c r="B61" s="8"/>
      <c r="C61" s="8"/>
      <c r="D61" s="9"/>
      <c r="E61" s="10" t="s">
        <v>2</v>
      </c>
      <c r="F61" s="11"/>
      <c r="G61" s="302"/>
      <c r="H61" s="303"/>
      <c r="I61" s="304"/>
      <c r="J61" s="12" t="s">
        <v>39</v>
      </c>
      <c r="K61" s="13"/>
      <c r="L61" s="13"/>
      <c r="M61" s="96"/>
      <c r="N61" s="2"/>
      <c r="V61" s="50"/>
    </row>
    <row r="62" spans="1:22" ht="21.6" thickTop="1" thickBot="1" x14ac:dyDescent="0.3">
      <c r="A62" s="290">
        <f t="shared" ref="A62" si="8">A58+1</f>
        <v>12</v>
      </c>
      <c r="B62" s="68" t="s">
        <v>29</v>
      </c>
      <c r="C62" s="68" t="s">
        <v>31</v>
      </c>
      <c r="D62" s="68" t="s">
        <v>18</v>
      </c>
      <c r="E62" s="293" t="s">
        <v>33</v>
      </c>
      <c r="F62" s="293"/>
      <c r="G62" s="293" t="s">
        <v>24</v>
      </c>
      <c r="H62" s="294"/>
      <c r="I62" s="45"/>
      <c r="J62" s="42" t="s">
        <v>0</v>
      </c>
      <c r="K62" s="43"/>
      <c r="L62" s="43"/>
      <c r="M62" s="97"/>
      <c r="N62" s="2"/>
      <c r="V62" s="50"/>
    </row>
    <row r="63" spans="1:22" ht="13.8" thickBot="1" x14ac:dyDescent="0.3">
      <c r="A63" s="291"/>
      <c r="B63" s="7"/>
      <c r="C63" s="7"/>
      <c r="D63" s="4"/>
      <c r="E63" s="7"/>
      <c r="F63" s="7"/>
      <c r="G63" s="295"/>
      <c r="H63" s="296"/>
      <c r="I63" s="297"/>
      <c r="J63" s="40" t="s">
        <v>37</v>
      </c>
      <c r="K63" s="40"/>
      <c r="L63" s="40"/>
      <c r="M63" s="95"/>
      <c r="N63" s="2"/>
      <c r="V63" s="50"/>
    </row>
    <row r="64" spans="1:22" ht="21" thickBot="1" x14ac:dyDescent="0.3">
      <c r="A64" s="291"/>
      <c r="B64" s="69" t="s">
        <v>30</v>
      </c>
      <c r="C64" s="69" t="s">
        <v>32</v>
      </c>
      <c r="D64" s="69" t="s">
        <v>17</v>
      </c>
      <c r="E64" s="298" t="s">
        <v>34</v>
      </c>
      <c r="F64" s="298"/>
      <c r="G64" s="299"/>
      <c r="H64" s="300"/>
      <c r="I64" s="301"/>
      <c r="J64" s="12" t="s">
        <v>38</v>
      </c>
      <c r="K64" s="13"/>
      <c r="L64" s="13"/>
      <c r="M64" s="96"/>
      <c r="N64" s="2"/>
      <c r="V64" s="50"/>
    </row>
    <row r="65" spans="1:22" ht="13.8" thickBot="1" x14ac:dyDescent="0.3">
      <c r="A65" s="292"/>
      <c r="B65" s="8"/>
      <c r="C65" s="8"/>
      <c r="D65" s="9"/>
      <c r="E65" s="10" t="s">
        <v>2</v>
      </c>
      <c r="F65" s="11"/>
      <c r="G65" s="302"/>
      <c r="H65" s="303"/>
      <c r="I65" s="304"/>
      <c r="J65" s="12" t="s">
        <v>39</v>
      </c>
      <c r="K65" s="13"/>
      <c r="L65" s="13"/>
      <c r="M65" s="96"/>
      <c r="N65" s="2"/>
      <c r="V65" s="50"/>
    </row>
    <row r="66" spans="1:22" ht="21.6" thickTop="1" thickBot="1" x14ac:dyDescent="0.3">
      <c r="A66" s="290">
        <f t="shared" ref="A66" si="9">A62+1</f>
        <v>13</v>
      </c>
      <c r="B66" s="68" t="s">
        <v>29</v>
      </c>
      <c r="C66" s="68" t="s">
        <v>31</v>
      </c>
      <c r="D66" s="68" t="s">
        <v>18</v>
      </c>
      <c r="E66" s="293" t="s">
        <v>33</v>
      </c>
      <c r="F66" s="293"/>
      <c r="G66" s="293" t="s">
        <v>24</v>
      </c>
      <c r="H66" s="294"/>
      <c r="I66" s="45"/>
      <c r="J66" s="42" t="s">
        <v>0</v>
      </c>
      <c r="K66" s="43"/>
      <c r="L66" s="43"/>
      <c r="M66" s="97"/>
      <c r="N66" s="2"/>
      <c r="V66" s="50"/>
    </row>
    <row r="67" spans="1:22" ht="13.8" thickBot="1" x14ac:dyDescent="0.3">
      <c r="A67" s="291"/>
      <c r="B67" s="7"/>
      <c r="C67" s="7"/>
      <c r="D67" s="4"/>
      <c r="E67" s="7"/>
      <c r="F67" s="7"/>
      <c r="G67" s="295"/>
      <c r="H67" s="296"/>
      <c r="I67" s="297"/>
      <c r="J67" s="40" t="s">
        <v>37</v>
      </c>
      <c r="K67" s="40"/>
      <c r="L67" s="40"/>
      <c r="M67" s="95"/>
      <c r="N67" s="2"/>
      <c r="V67" s="50"/>
    </row>
    <row r="68" spans="1:22" ht="21" thickBot="1" x14ac:dyDescent="0.3">
      <c r="A68" s="291"/>
      <c r="B68" s="69" t="s">
        <v>30</v>
      </c>
      <c r="C68" s="69" t="s">
        <v>32</v>
      </c>
      <c r="D68" s="69" t="s">
        <v>17</v>
      </c>
      <c r="E68" s="298" t="s">
        <v>34</v>
      </c>
      <c r="F68" s="298"/>
      <c r="G68" s="299"/>
      <c r="H68" s="300"/>
      <c r="I68" s="301"/>
      <c r="J68" s="12" t="s">
        <v>38</v>
      </c>
      <c r="K68" s="13"/>
      <c r="L68" s="13"/>
      <c r="M68" s="96"/>
      <c r="N68" s="2"/>
      <c r="V68" s="50"/>
    </row>
    <row r="69" spans="1:22" ht="13.8" thickBot="1" x14ac:dyDescent="0.3">
      <c r="A69" s="292"/>
      <c r="B69" s="8"/>
      <c r="C69" s="8"/>
      <c r="D69" s="9"/>
      <c r="E69" s="10" t="s">
        <v>2</v>
      </c>
      <c r="F69" s="11"/>
      <c r="G69" s="302"/>
      <c r="H69" s="303"/>
      <c r="I69" s="304"/>
      <c r="J69" s="12" t="s">
        <v>39</v>
      </c>
      <c r="K69" s="13"/>
      <c r="L69" s="13"/>
      <c r="M69" s="96"/>
      <c r="N69" s="2"/>
      <c r="V69" s="50"/>
    </row>
    <row r="70" spans="1:22" ht="21.6" thickTop="1" thickBot="1" x14ac:dyDescent="0.3">
      <c r="A70" s="290">
        <f t="shared" ref="A70" si="10">A66+1</f>
        <v>14</v>
      </c>
      <c r="B70" s="68" t="s">
        <v>29</v>
      </c>
      <c r="C70" s="68" t="s">
        <v>31</v>
      </c>
      <c r="D70" s="68" t="s">
        <v>18</v>
      </c>
      <c r="E70" s="293" t="s">
        <v>33</v>
      </c>
      <c r="F70" s="293"/>
      <c r="G70" s="293" t="s">
        <v>24</v>
      </c>
      <c r="H70" s="294"/>
      <c r="I70" s="45"/>
      <c r="J70" s="42" t="s">
        <v>0</v>
      </c>
      <c r="K70" s="43"/>
      <c r="L70" s="43"/>
      <c r="M70" s="97"/>
      <c r="N70" s="2"/>
      <c r="V70" s="50"/>
    </row>
    <row r="71" spans="1:22" ht="13.8" thickBot="1" x14ac:dyDescent="0.3">
      <c r="A71" s="291"/>
      <c r="B71" s="7"/>
      <c r="C71" s="7"/>
      <c r="D71" s="4"/>
      <c r="E71" s="7"/>
      <c r="F71" s="7"/>
      <c r="G71" s="295"/>
      <c r="H71" s="296"/>
      <c r="I71" s="297"/>
      <c r="J71" s="40" t="s">
        <v>37</v>
      </c>
      <c r="K71" s="40"/>
      <c r="L71" s="40"/>
      <c r="M71" s="95"/>
      <c r="N71" s="2"/>
      <c r="V71" s="51"/>
    </row>
    <row r="72" spans="1:22" ht="21" thickBot="1" x14ac:dyDescent="0.3">
      <c r="A72" s="291"/>
      <c r="B72" s="69" t="s">
        <v>30</v>
      </c>
      <c r="C72" s="69" t="s">
        <v>32</v>
      </c>
      <c r="D72" s="69" t="s">
        <v>17</v>
      </c>
      <c r="E72" s="298" t="s">
        <v>34</v>
      </c>
      <c r="F72" s="298"/>
      <c r="G72" s="299"/>
      <c r="H72" s="300"/>
      <c r="I72" s="301"/>
      <c r="J72" s="12" t="s">
        <v>38</v>
      </c>
      <c r="K72" s="13"/>
      <c r="L72" s="13"/>
      <c r="M72" s="96"/>
      <c r="N72" s="2"/>
      <c r="V72" s="50"/>
    </row>
    <row r="73" spans="1:22" ht="13.8" thickBot="1" x14ac:dyDescent="0.3">
      <c r="A73" s="292"/>
      <c r="B73" s="8"/>
      <c r="C73" s="8"/>
      <c r="D73" s="9"/>
      <c r="E73" s="10" t="s">
        <v>2</v>
      </c>
      <c r="F73" s="11"/>
      <c r="G73" s="302"/>
      <c r="H73" s="303"/>
      <c r="I73" s="304"/>
      <c r="J73" s="12" t="s">
        <v>39</v>
      </c>
      <c r="K73" s="13"/>
      <c r="L73" s="13"/>
      <c r="M73" s="96"/>
      <c r="N73" s="2"/>
      <c r="V73" s="50"/>
    </row>
    <row r="74" spans="1:22" ht="21.6" thickTop="1" thickBot="1" x14ac:dyDescent="0.3">
      <c r="A74" s="290">
        <f t="shared" ref="A74" si="11">A70+1</f>
        <v>15</v>
      </c>
      <c r="B74" s="68" t="s">
        <v>29</v>
      </c>
      <c r="C74" s="68" t="s">
        <v>31</v>
      </c>
      <c r="D74" s="68" t="s">
        <v>18</v>
      </c>
      <c r="E74" s="293" t="s">
        <v>33</v>
      </c>
      <c r="F74" s="293"/>
      <c r="G74" s="293" t="s">
        <v>24</v>
      </c>
      <c r="H74" s="294"/>
      <c r="I74" s="45"/>
      <c r="J74" s="42" t="s">
        <v>0</v>
      </c>
      <c r="K74" s="43"/>
      <c r="L74" s="43"/>
      <c r="M74" s="97"/>
      <c r="N74" s="2"/>
      <c r="V74" s="50"/>
    </row>
    <row r="75" spans="1:22" ht="13.8" thickBot="1" x14ac:dyDescent="0.3">
      <c r="A75" s="291"/>
      <c r="B75" s="7"/>
      <c r="C75" s="7"/>
      <c r="D75" s="4"/>
      <c r="E75" s="7"/>
      <c r="F75" s="7"/>
      <c r="G75" s="295"/>
      <c r="H75" s="296"/>
      <c r="I75" s="297"/>
      <c r="J75" s="40" t="s">
        <v>37</v>
      </c>
      <c r="K75" s="40"/>
      <c r="L75" s="40"/>
      <c r="M75" s="95"/>
      <c r="N75" s="2"/>
      <c r="V75" s="50"/>
    </row>
    <row r="76" spans="1:22" ht="21" thickBot="1" x14ac:dyDescent="0.3">
      <c r="A76" s="291"/>
      <c r="B76" s="69" t="s">
        <v>30</v>
      </c>
      <c r="C76" s="69" t="s">
        <v>32</v>
      </c>
      <c r="D76" s="69" t="s">
        <v>17</v>
      </c>
      <c r="E76" s="298" t="s">
        <v>34</v>
      </c>
      <c r="F76" s="298"/>
      <c r="G76" s="299"/>
      <c r="H76" s="300"/>
      <c r="I76" s="301"/>
      <c r="J76" s="12" t="s">
        <v>38</v>
      </c>
      <c r="K76" s="13"/>
      <c r="L76" s="13"/>
      <c r="M76" s="96"/>
      <c r="N76" s="2"/>
      <c r="V76" s="50"/>
    </row>
    <row r="77" spans="1:22" ht="13.8" thickBot="1" x14ac:dyDescent="0.3">
      <c r="A77" s="292"/>
      <c r="B77" s="8"/>
      <c r="C77" s="8"/>
      <c r="D77" s="9"/>
      <c r="E77" s="10" t="s">
        <v>2</v>
      </c>
      <c r="F77" s="11"/>
      <c r="G77" s="302"/>
      <c r="H77" s="303"/>
      <c r="I77" s="304"/>
      <c r="J77" s="12" t="s">
        <v>39</v>
      </c>
      <c r="K77" s="13"/>
      <c r="L77" s="13"/>
      <c r="M77" s="96"/>
      <c r="N77" s="2"/>
      <c r="V77" s="50"/>
    </row>
    <row r="78" spans="1:22" ht="21.6" thickTop="1" thickBot="1" x14ac:dyDescent="0.3">
      <c r="A78" s="290">
        <f t="shared" ref="A78" si="12">A74+1</f>
        <v>16</v>
      </c>
      <c r="B78" s="68" t="s">
        <v>29</v>
      </c>
      <c r="C78" s="68" t="s">
        <v>31</v>
      </c>
      <c r="D78" s="68" t="s">
        <v>18</v>
      </c>
      <c r="E78" s="293" t="s">
        <v>33</v>
      </c>
      <c r="F78" s="293"/>
      <c r="G78" s="293" t="s">
        <v>24</v>
      </c>
      <c r="H78" s="294"/>
      <c r="I78" s="45"/>
      <c r="J78" s="42" t="s">
        <v>0</v>
      </c>
      <c r="K78" s="43"/>
      <c r="L78" s="43"/>
      <c r="M78" s="97"/>
      <c r="N78" s="2"/>
      <c r="V78" s="50"/>
    </row>
    <row r="79" spans="1:22" ht="13.8" thickBot="1" x14ac:dyDescent="0.3">
      <c r="A79" s="291"/>
      <c r="B79" s="7"/>
      <c r="C79" s="7"/>
      <c r="D79" s="4"/>
      <c r="E79" s="7"/>
      <c r="F79" s="7"/>
      <c r="G79" s="295"/>
      <c r="H79" s="296"/>
      <c r="I79" s="297"/>
      <c r="J79" s="40" t="s">
        <v>37</v>
      </c>
      <c r="K79" s="40"/>
      <c r="L79" s="40"/>
      <c r="M79" s="95"/>
      <c r="N79" s="2"/>
      <c r="V79" s="50"/>
    </row>
    <row r="80" spans="1:22" ht="21" thickBot="1" x14ac:dyDescent="0.3">
      <c r="A80" s="291"/>
      <c r="B80" s="69" t="s">
        <v>30</v>
      </c>
      <c r="C80" s="69" t="s">
        <v>32</v>
      </c>
      <c r="D80" s="69" t="s">
        <v>17</v>
      </c>
      <c r="E80" s="298" t="s">
        <v>34</v>
      </c>
      <c r="F80" s="298"/>
      <c r="G80" s="299"/>
      <c r="H80" s="300"/>
      <c r="I80" s="301"/>
      <c r="J80" s="12" t="s">
        <v>38</v>
      </c>
      <c r="K80" s="13"/>
      <c r="L80" s="13"/>
      <c r="M80" s="96"/>
      <c r="N80" s="2"/>
      <c r="V80" s="50"/>
    </row>
    <row r="81" spans="1:22" ht="13.8" thickBot="1" x14ac:dyDescent="0.3">
      <c r="A81" s="292"/>
      <c r="B81" s="8"/>
      <c r="C81" s="8"/>
      <c r="D81" s="9"/>
      <c r="E81" s="10" t="s">
        <v>2</v>
      </c>
      <c r="F81" s="11"/>
      <c r="G81" s="302"/>
      <c r="H81" s="303"/>
      <c r="I81" s="304"/>
      <c r="J81" s="12" t="s">
        <v>39</v>
      </c>
      <c r="K81" s="13"/>
      <c r="L81" s="13"/>
      <c r="M81" s="96"/>
      <c r="N81" s="2"/>
      <c r="V81" s="50"/>
    </row>
    <row r="82" spans="1:22" ht="21.6" thickTop="1" thickBot="1" x14ac:dyDescent="0.3">
      <c r="A82" s="290">
        <f t="shared" ref="A82" si="13">A78+1</f>
        <v>17</v>
      </c>
      <c r="B82" s="68" t="s">
        <v>29</v>
      </c>
      <c r="C82" s="68" t="s">
        <v>31</v>
      </c>
      <c r="D82" s="68" t="s">
        <v>18</v>
      </c>
      <c r="E82" s="293" t="s">
        <v>33</v>
      </c>
      <c r="F82" s="293"/>
      <c r="G82" s="293" t="s">
        <v>24</v>
      </c>
      <c r="H82" s="294"/>
      <c r="I82" s="45"/>
      <c r="J82" s="42" t="s">
        <v>0</v>
      </c>
      <c r="K82" s="43"/>
      <c r="L82" s="43"/>
      <c r="M82" s="97"/>
      <c r="N82" s="2"/>
      <c r="V82" s="50"/>
    </row>
    <row r="83" spans="1:22" ht="13.8" thickBot="1" x14ac:dyDescent="0.3">
      <c r="A83" s="291"/>
      <c r="B83" s="7"/>
      <c r="C83" s="7"/>
      <c r="D83" s="4"/>
      <c r="E83" s="7"/>
      <c r="F83" s="7"/>
      <c r="G83" s="295"/>
      <c r="H83" s="296"/>
      <c r="I83" s="297"/>
      <c r="J83" s="40" t="s">
        <v>37</v>
      </c>
      <c r="K83" s="40"/>
      <c r="L83" s="40"/>
      <c r="M83" s="95"/>
      <c r="N83" s="2"/>
      <c r="V83" s="50"/>
    </row>
    <row r="84" spans="1:22" ht="21" thickBot="1" x14ac:dyDescent="0.3">
      <c r="A84" s="291"/>
      <c r="B84" s="69" t="s">
        <v>30</v>
      </c>
      <c r="C84" s="69" t="s">
        <v>32</v>
      </c>
      <c r="D84" s="69" t="s">
        <v>17</v>
      </c>
      <c r="E84" s="298" t="s">
        <v>34</v>
      </c>
      <c r="F84" s="298"/>
      <c r="G84" s="299"/>
      <c r="H84" s="300"/>
      <c r="I84" s="301"/>
      <c r="J84" s="12" t="s">
        <v>38</v>
      </c>
      <c r="K84" s="13"/>
      <c r="L84" s="13"/>
      <c r="M84" s="96"/>
      <c r="N84" s="2"/>
      <c r="V84" s="50"/>
    </row>
    <row r="85" spans="1:22" ht="13.8" thickBot="1" x14ac:dyDescent="0.3">
      <c r="A85" s="292"/>
      <c r="B85" s="8"/>
      <c r="C85" s="8"/>
      <c r="D85" s="9"/>
      <c r="E85" s="10" t="s">
        <v>2</v>
      </c>
      <c r="F85" s="11"/>
      <c r="G85" s="302"/>
      <c r="H85" s="303"/>
      <c r="I85" s="304"/>
      <c r="J85" s="12" t="s">
        <v>39</v>
      </c>
      <c r="K85" s="13"/>
      <c r="L85" s="13"/>
      <c r="M85" s="96"/>
      <c r="N85" s="2"/>
      <c r="V85" s="50"/>
    </row>
    <row r="86" spans="1:22" ht="21.6" thickTop="1" thickBot="1" x14ac:dyDescent="0.3">
      <c r="A86" s="290">
        <f t="shared" ref="A86" si="14">A82+1</f>
        <v>18</v>
      </c>
      <c r="B86" s="68" t="s">
        <v>29</v>
      </c>
      <c r="C86" s="68" t="s">
        <v>31</v>
      </c>
      <c r="D86" s="68" t="s">
        <v>18</v>
      </c>
      <c r="E86" s="293" t="s">
        <v>33</v>
      </c>
      <c r="F86" s="293"/>
      <c r="G86" s="293" t="s">
        <v>24</v>
      </c>
      <c r="H86" s="294"/>
      <c r="I86" s="45"/>
      <c r="J86" s="42" t="s">
        <v>0</v>
      </c>
      <c r="K86" s="43"/>
      <c r="L86" s="43"/>
      <c r="M86" s="97"/>
      <c r="N86" s="2"/>
      <c r="V86" s="50"/>
    </row>
    <row r="87" spans="1:22" ht="13.8" thickBot="1" x14ac:dyDescent="0.3">
      <c r="A87" s="291"/>
      <c r="B87" s="7"/>
      <c r="C87" s="7"/>
      <c r="D87" s="4"/>
      <c r="E87" s="7"/>
      <c r="F87" s="7"/>
      <c r="G87" s="295"/>
      <c r="H87" s="296"/>
      <c r="I87" s="297"/>
      <c r="J87" s="40" t="s">
        <v>37</v>
      </c>
      <c r="K87" s="40"/>
      <c r="L87" s="40"/>
      <c r="M87" s="95"/>
      <c r="N87" s="2"/>
      <c r="V87" s="50"/>
    </row>
    <row r="88" spans="1:22" ht="21" thickBot="1" x14ac:dyDescent="0.3">
      <c r="A88" s="291"/>
      <c r="B88" s="69" t="s">
        <v>30</v>
      </c>
      <c r="C88" s="69" t="s">
        <v>32</v>
      </c>
      <c r="D88" s="69" t="s">
        <v>17</v>
      </c>
      <c r="E88" s="298" t="s">
        <v>34</v>
      </c>
      <c r="F88" s="298"/>
      <c r="G88" s="299"/>
      <c r="H88" s="300"/>
      <c r="I88" s="301"/>
      <c r="J88" s="12" t="s">
        <v>38</v>
      </c>
      <c r="K88" s="13"/>
      <c r="L88" s="13"/>
      <c r="M88" s="96"/>
      <c r="N88" s="2"/>
      <c r="V88" s="50"/>
    </row>
    <row r="89" spans="1:22" ht="13.8" thickBot="1" x14ac:dyDescent="0.3">
      <c r="A89" s="292"/>
      <c r="B89" s="8"/>
      <c r="C89" s="8"/>
      <c r="D89" s="9"/>
      <c r="E89" s="10" t="s">
        <v>2</v>
      </c>
      <c r="F89" s="11"/>
      <c r="G89" s="302"/>
      <c r="H89" s="303"/>
      <c r="I89" s="304"/>
      <c r="J89" s="12" t="s">
        <v>39</v>
      </c>
      <c r="K89" s="13"/>
      <c r="L89" s="13"/>
      <c r="M89" s="96"/>
      <c r="N89" s="2"/>
      <c r="V89" s="50"/>
    </row>
    <row r="90" spans="1:22" ht="21.6" thickTop="1" thickBot="1" x14ac:dyDescent="0.3">
      <c r="A90" s="290">
        <f t="shared" ref="A90" si="15">A86+1</f>
        <v>19</v>
      </c>
      <c r="B90" s="68" t="s">
        <v>29</v>
      </c>
      <c r="C90" s="68" t="s">
        <v>31</v>
      </c>
      <c r="D90" s="68" t="s">
        <v>18</v>
      </c>
      <c r="E90" s="293" t="s">
        <v>33</v>
      </c>
      <c r="F90" s="293"/>
      <c r="G90" s="293" t="s">
        <v>24</v>
      </c>
      <c r="H90" s="294"/>
      <c r="I90" s="45"/>
      <c r="J90" s="42" t="s">
        <v>0</v>
      </c>
      <c r="K90" s="43"/>
      <c r="L90" s="43"/>
      <c r="M90" s="97"/>
      <c r="N90" s="2"/>
      <c r="V90" s="50"/>
    </row>
    <row r="91" spans="1:22" ht="13.8" thickBot="1" x14ac:dyDescent="0.3">
      <c r="A91" s="291"/>
      <c r="B91" s="7"/>
      <c r="C91" s="7"/>
      <c r="D91" s="4"/>
      <c r="E91" s="7"/>
      <c r="F91" s="7"/>
      <c r="G91" s="295"/>
      <c r="H91" s="296"/>
      <c r="I91" s="297"/>
      <c r="J91" s="40" t="s">
        <v>37</v>
      </c>
      <c r="K91" s="40"/>
      <c r="L91" s="40"/>
      <c r="M91" s="95"/>
      <c r="N91" s="2"/>
      <c r="V91" s="50"/>
    </row>
    <row r="92" spans="1:22" ht="21" thickBot="1" x14ac:dyDescent="0.3">
      <c r="A92" s="291"/>
      <c r="B92" s="69" t="s">
        <v>30</v>
      </c>
      <c r="C92" s="69" t="s">
        <v>32</v>
      </c>
      <c r="D92" s="69" t="s">
        <v>17</v>
      </c>
      <c r="E92" s="298" t="s">
        <v>34</v>
      </c>
      <c r="F92" s="298"/>
      <c r="G92" s="299"/>
      <c r="H92" s="300"/>
      <c r="I92" s="301"/>
      <c r="J92" s="12" t="s">
        <v>38</v>
      </c>
      <c r="K92" s="13"/>
      <c r="L92" s="13"/>
      <c r="M92" s="96"/>
      <c r="N92" s="2"/>
      <c r="V92" s="50"/>
    </row>
    <row r="93" spans="1:22" ht="13.8" thickBot="1" x14ac:dyDescent="0.3">
      <c r="A93" s="292"/>
      <c r="B93" s="8"/>
      <c r="C93" s="8"/>
      <c r="D93" s="9"/>
      <c r="E93" s="10" t="s">
        <v>2</v>
      </c>
      <c r="F93" s="11"/>
      <c r="G93" s="302"/>
      <c r="H93" s="303"/>
      <c r="I93" s="304"/>
      <c r="J93" s="12" t="s">
        <v>39</v>
      </c>
      <c r="K93" s="13"/>
      <c r="L93" s="13"/>
      <c r="M93" s="96"/>
      <c r="N93" s="2"/>
      <c r="V93" s="50"/>
    </row>
    <row r="94" spans="1:22" ht="21.6" thickTop="1" thickBot="1" x14ac:dyDescent="0.3">
      <c r="A94" s="290">
        <f t="shared" ref="A94" si="16">A90+1</f>
        <v>20</v>
      </c>
      <c r="B94" s="68" t="s">
        <v>29</v>
      </c>
      <c r="C94" s="68" t="s">
        <v>31</v>
      </c>
      <c r="D94" s="68" t="s">
        <v>18</v>
      </c>
      <c r="E94" s="293" t="s">
        <v>33</v>
      </c>
      <c r="F94" s="293"/>
      <c r="G94" s="293" t="s">
        <v>24</v>
      </c>
      <c r="H94" s="294"/>
      <c r="I94" s="45"/>
      <c r="J94" s="42" t="s">
        <v>0</v>
      </c>
      <c r="K94" s="43"/>
      <c r="L94" s="43"/>
      <c r="M94" s="97"/>
      <c r="N94" s="2"/>
      <c r="V94" s="50"/>
    </row>
    <row r="95" spans="1:22" ht="13.8" thickBot="1" x14ac:dyDescent="0.3">
      <c r="A95" s="291"/>
      <c r="B95" s="7"/>
      <c r="C95" s="7"/>
      <c r="D95" s="4"/>
      <c r="E95" s="7"/>
      <c r="F95" s="7"/>
      <c r="G95" s="295"/>
      <c r="H95" s="296"/>
      <c r="I95" s="297"/>
      <c r="J95" s="40" t="s">
        <v>37</v>
      </c>
      <c r="K95" s="40"/>
      <c r="L95" s="40"/>
      <c r="M95" s="95"/>
      <c r="N95" s="2"/>
      <c r="V95" s="50"/>
    </row>
    <row r="96" spans="1:22" ht="21" thickBot="1" x14ac:dyDescent="0.3">
      <c r="A96" s="291"/>
      <c r="B96" s="69" t="s">
        <v>30</v>
      </c>
      <c r="C96" s="69" t="s">
        <v>32</v>
      </c>
      <c r="D96" s="69" t="s">
        <v>17</v>
      </c>
      <c r="E96" s="298" t="s">
        <v>34</v>
      </c>
      <c r="F96" s="298"/>
      <c r="G96" s="299"/>
      <c r="H96" s="300"/>
      <c r="I96" s="301"/>
      <c r="J96" s="12" t="s">
        <v>38</v>
      </c>
      <c r="K96" s="13"/>
      <c r="L96" s="13"/>
      <c r="M96" s="96"/>
      <c r="N96" s="2"/>
      <c r="V96" s="50"/>
    </row>
    <row r="97" spans="1:22" ht="13.8" thickBot="1" x14ac:dyDescent="0.3">
      <c r="A97" s="292"/>
      <c r="B97" s="8"/>
      <c r="C97" s="8"/>
      <c r="D97" s="9"/>
      <c r="E97" s="10" t="s">
        <v>2</v>
      </c>
      <c r="F97" s="11"/>
      <c r="G97" s="302"/>
      <c r="H97" s="303"/>
      <c r="I97" s="304"/>
      <c r="J97" s="12" t="s">
        <v>39</v>
      </c>
      <c r="K97" s="13"/>
      <c r="L97" s="13"/>
      <c r="M97" s="96"/>
      <c r="N97" s="2"/>
      <c r="V97" s="50"/>
    </row>
    <row r="98" spans="1:22" ht="21.6" thickTop="1" thickBot="1" x14ac:dyDescent="0.3">
      <c r="A98" s="290">
        <f t="shared" ref="A98" si="17">A94+1</f>
        <v>21</v>
      </c>
      <c r="B98" s="68" t="s">
        <v>29</v>
      </c>
      <c r="C98" s="68" t="s">
        <v>31</v>
      </c>
      <c r="D98" s="68" t="s">
        <v>18</v>
      </c>
      <c r="E98" s="293" t="s">
        <v>33</v>
      </c>
      <c r="F98" s="293"/>
      <c r="G98" s="293" t="s">
        <v>24</v>
      </c>
      <c r="H98" s="294"/>
      <c r="I98" s="45"/>
      <c r="J98" s="42" t="s">
        <v>0</v>
      </c>
      <c r="K98" s="43"/>
      <c r="L98" s="43"/>
      <c r="M98" s="97"/>
      <c r="N98" s="2"/>
      <c r="V98" s="50"/>
    </row>
    <row r="99" spans="1:22" ht="13.8" thickBot="1" x14ac:dyDescent="0.3">
      <c r="A99" s="291"/>
      <c r="B99" s="7"/>
      <c r="C99" s="7"/>
      <c r="D99" s="4"/>
      <c r="E99" s="7"/>
      <c r="F99" s="7"/>
      <c r="G99" s="295"/>
      <c r="H99" s="296"/>
      <c r="I99" s="297"/>
      <c r="J99" s="40" t="s">
        <v>37</v>
      </c>
      <c r="K99" s="40"/>
      <c r="L99" s="40"/>
      <c r="M99" s="95"/>
      <c r="N99" s="2"/>
      <c r="V99" s="50"/>
    </row>
    <row r="100" spans="1:22" ht="21" thickBot="1" x14ac:dyDescent="0.3">
      <c r="A100" s="291"/>
      <c r="B100" s="69" t="s">
        <v>30</v>
      </c>
      <c r="C100" s="69" t="s">
        <v>32</v>
      </c>
      <c r="D100" s="69" t="s">
        <v>17</v>
      </c>
      <c r="E100" s="298" t="s">
        <v>34</v>
      </c>
      <c r="F100" s="298"/>
      <c r="G100" s="299"/>
      <c r="H100" s="300"/>
      <c r="I100" s="301"/>
      <c r="J100" s="12" t="s">
        <v>38</v>
      </c>
      <c r="K100" s="13"/>
      <c r="L100" s="13"/>
      <c r="M100" s="96"/>
      <c r="N100" s="2"/>
      <c r="V100" s="50"/>
    </row>
    <row r="101" spans="1:22" ht="13.8" thickBot="1" x14ac:dyDescent="0.3">
      <c r="A101" s="292"/>
      <c r="B101" s="8"/>
      <c r="C101" s="8"/>
      <c r="D101" s="9"/>
      <c r="E101" s="10" t="s">
        <v>2</v>
      </c>
      <c r="F101" s="11"/>
      <c r="G101" s="302"/>
      <c r="H101" s="303"/>
      <c r="I101" s="304"/>
      <c r="J101" s="12" t="s">
        <v>39</v>
      </c>
      <c r="K101" s="13"/>
      <c r="L101" s="13"/>
      <c r="M101" s="96"/>
      <c r="N101" s="2"/>
      <c r="V101" s="50"/>
    </row>
    <row r="102" spans="1:22" ht="21.6" thickTop="1" thickBot="1" x14ac:dyDescent="0.3">
      <c r="A102" s="290">
        <f t="shared" ref="A102" si="18">A98+1</f>
        <v>22</v>
      </c>
      <c r="B102" s="68" t="s">
        <v>29</v>
      </c>
      <c r="C102" s="68" t="s">
        <v>31</v>
      </c>
      <c r="D102" s="68" t="s">
        <v>18</v>
      </c>
      <c r="E102" s="293" t="s">
        <v>33</v>
      </c>
      <c r="F102" s="293"/>
      <c r="G102" s="293" t="s">
        <v>24</v>
      </c>
      <c r="H102" s="294"/>
      <c r="I102" s="45"/>
      <c r="J102" s="42" t="s">
        <v>0</v>
      </c>
      <c r="K102" s="43"/>
      <c r="L102" s="43"/>
      <c r="M102" s="97"/>
      <c r="N102" s="2"/>
      <c r="V102" s="50"/>
    </row>
    <row r="103" spans="1:22" ht="13.8" thickBot="1" x14ac:dyDescent="0.3">
      <c r="A103" s="291"/>
      <c r="B103" s="7"/>
      <c r="C103" s="7"/>
      <c r="D103" s="4"/>
      <c r="E103" s="7"/>
      <c r="F103" s="7"/>
      <c r="G103" s="295"/>
      <c r="H103" s="296"/>
      <c r="I103" s="297"/>
      <c r="J103" s="40" t="s">
        <v>37</v>
      </c>
      <c r="K103" s="40"/>
      <c r="L103" s="40"/>
      <c r="M103" s="95"/>
      <c r="N103" s="2"/>
      <c r="V103" s="50"/>
    </row>
    <row r="104" spans="1:22" ht="21" thickBot="1" x14ac:dyDescent="0.3">
      <c r="A104" s="291"/>
      <c r="B104" s="69" t="s">
        <v>30</v>
      </c>
      <c r="C104" s="69" t="s">
        <v>32</v>
      </c>
      <c r="D104" s="69" t="s">
        <v>17</v>
      </c>
      <c r="E104" s="298" t="s">
        <v>34</v>
      </c>
      <c r="F104" s="298"/>
      <c r="G104" s="299"/>
      <c r="H104" s="300"/>
      <c r="I104" s="301"/>
      <c r="J104" s="12" t="s">
        <v>38</v>
      </c>
      <c r="K104" s="13"/>
      <c r="L104" s="13"/>
      <c r="M104" s="96"/>
      <c r="N104" s="2"/>
      <c r="V104" s="50"/>
    </row>
    <row r="105" spans="1:22" ht="13.8" thickBot="1" x14ac:dyDescent="0.3">
      <c r="A105" s="292"/>
      <c r="B105" s="8"/>
      <c r="C105" s="8"/>
      <c r="D105" s="9"/>
      <c r="E105" s="10" t="s">
        <v>2</v>
      </c>
      <c r="F105" s="11"/>
      <c r="G105" s="302"/>
      <c r="H105" s="303"/>
      <c r="I105" s="304"/>
      <c r="J105" s="12" t="s">
        <v>39</v>
      </c>
      <c r="K105" s="13"/>
      <c r="L105" s="13"/>
      <c r="M105" s="96"/>
      <c r="N105" s="2"/>
      <c r="V105" s="50"/>
    </row>
    <row r="106" spans="1:22" ht="21.6" thickTop="1" thickBot="1" x14ac:dyDescent="0.3">
      <c r="A106" s="290">
        <f t="shared" ref="A106" si="19">A102+1</f>
        <v>23</v>
      </c>
      <c r="B106" s="68" t="s">
        <v>29</v>
      </c>
      <c r="C106" s="68" t="s">
        <v>31</v>
      </c>
      <c r="D106" s="68" t="s">
        <v>18</v>
      </c>
      <c r="E106" s="293" t="s">
        <v>33</v>
      </c>
      <c r="F106" s="293"/>
      <c r="G106" s="293" t="s">
        <v>24</v>
      </c>
      <c r="H106" s="294"/>
      <c r="I106" s="45"/>
      <c r="J106" s="42" t="s">
        <v>0</v>
      </c>
      <c r="K106" s="43"/>
      <c r="L106" s="43"/>
      <c r="M106" s="97"/>
      <c r="N106" s="2"/>
      <c r="V106" s="50"/>
    </row>
    <row r="107" spans="1:22" ht="13.8" thickBot="1" x14ac:dyDescent="0.3">
      <c r="A107" s="291"/>
      <c r="B107" s="7"/>
      <c r="C107" s="7"/>
      <c r="D107" s="4"/>
      <c r="E107" s="7"/>
      <c r="F107" s="7"/>
      <c r="G107" s="295"/>
      <c r="H107" s="296"/>
      <c r="I107" s="297"/>
      <c r="J107" s="40" t="s">
        <v>37</v>
      </c>
      <c r="K107" s="40"/>
      <c r="L107" s="40"/>
      <c r="M107" s="95"/>
      <c r="N107" s="2"/>
      <c r="V107" s="50"/>
    </row>
    <row r="108" spans="1:22" ht="21" thickBot="1" x14ac:dyDescent="0.3">
      <c r="A108" s="291"/>
      <c r="B108" s="69" t="s">
        <v>30</v>
      </c>
      <c r="C108" s="69" t="s">
        <v>32</v>
      </c>
      <c r="D108" s="69" t="s">
        <v>17</v>
      </c>
      <c r="E108" s="298" t="s">
        <v>34</v>
      </c>
      <c r="F108" s="298"/>
      <c r="G108" s="299"/>
      <c r="H108" s="300"/>
      <c r="I108" s="301"/>
      <c r="J108" s="12" t="s">
        <v>38</v>
      </c>
      <c r="K108" s="13"/>
      <c r="L108" s="13"/>
      <c r="M108" s="96"/>
      <c r="N108" s="2"/>
      <c r="V108" s="50"/>
    </row>
    <row r="109" spans="1:22" ht="13.8" thickBot="1" x14ac:dyDescent="0.3">
      <c r="A109" s="292"/>
      <c r="B109" s="8"/>
      <c r="C109" s="8"/>
      <c r="D109" s="9"/>
      <c r="E109" s="10" t="s">
        <v>2</v>
      </c>
      <c r="F109" s="11"/>
      <c r="G109" s="302"/>
      <c r="H109" s="303"/>
      <c r="I109" s="304"/>
      <c r="J109" s="12" t="s">
        <v>39</v>
      </c>
      <c r="K109" s="13"/>
      <c r="L109" s="13"/>
      <c r="M109" s="96"/>
      <c r="N109" s="2"/>
      <c r="V109" s="50"/>
    </row>
    <row r="110" spans="1:22" ht="21.6" thickTop="1" thickBot="1" x14ac:dyDescent="0.3">
      <c r="A110" s="290">
        <f t="shared" ref="A110" si="20">A106+1</f>
        <v>24</v>
      </c>
      <c r="B110" s="68" t="s">
        <v>29</v>
      </c>
      <c r="C110" s="68" t="s">
        <v>31</v>
      </c>
      <c r="D110" s="68" t="s">
        <v>18</v>
      </c>
      <c r="E110" s="293" t="s">
        <v>33</v>
      </c>
      <c r="F110" s="293"/>
      <c r="G110" s="293" t="s">
        <v>24</v>
      </c>
      <c r="H110" s="294"/>
      <c r="I110" s="45"/>
      <c r="J110" s="42" t="s">
        <v>0</v>
      </c>
      <c r="K110" s="43"/>
      <c r="L110" s="43"/>
      <c r="M110" s="97"/>
      <c r="N110" s="2"/>
      <c r="V110" s="50"/>
    </row>
    <row r="111" spans="1:22" ht="13.8" thickBot="1" x14ac:dyDescent="0.3">
      <c r="A111" s="291"/>
      <c r="B111" s="7"/>
      <c r="C111" s="7"/>
      <c r="D111" s="4"/>
      <c r="E111" s="7"/>
      <c r="F111" s="7"/>
      <c r="G111" s="295"/>
      <c r="H111" s="296"/>
      <c r="I111" s="297"/>
      <c r="J111" s="40" t="s">
        <v>37</v>
      </c>
      <c r="K111" s="40"/>
      <c r="L111" s="40"/>
      <c r="M111" s="95"/>
      <c r="N111" s="2"/>
      <c r="V111" s="50"/>
    </row>
    <row r="112" spans="1:22" ht="21" thickBot="1" x14ac:dyDescent="0.3">
      <c r="A112" s="291"/>
      <c r="B112" s="69" t="s">
        <v>30</v>
      </c>
      <c r="C112" s="69" t="s">
        <v>32</v>
      </c>
      <c r="D112" s="69" t="s">
        <v>17</v>
      </c>
      <c r="E112" s="298" t="s">
        <v>34</v>
      </c>
      <c r="F112" s="298"/>
      <c r="G112" s="299"/>
      <c r="H112" s="300"/>
      <c r="I112" s="301"/>
      <c r="J112" s="12" t="s">
        <v>38</v>
      </c>
      <c r="K112" s="13"/>
      <c r="L112" s="13"/>
      <c r="M112" s="96"/>
      <c r="N112" s="2"/>
      <c r="V112" s="50"/>
    </row>
    <row r="113" spans="1:22" ht="13.8" thickBot="1" x14ac:dyDescent="0.3">
      <c r="A113" s="292"/>
      <c r="B113" s="8"/>
      <c r="C113" s="8"/>
      <c r="D113" s="9"/>
      <c r="E113" s="10" t="s">
        <v>2</v>
      </c>
      <c r="F113" s="11"/>
      <c r="G113" s="302"/>
      <c r="H113" s="303"/>
      <c r="I113" s="304"/>
      <c r="J113" s="12" t="s">
        <v>39</v>
      </c>
      <c r="K113" s="13"/>
      <c r="L113" s="13"/>
      <c r="M113" s="96"/>
      <c r="N113" s="2"/>
      <c r="V113" s="50"/>
    </row>
    <row r="114" spans="1:22" ht="21.6" thickTop="1" thickBot="1" x14ac:dyDescent="0.3">
      <c r="A114" s="290">
        <f t="shared" ref="A114" si="21">A110+1</f>
        <v>25</v>
      </c>
      <c r="B114" s="68" t="s">
        <v>29</v>
      </c>
      <c r="C114" s="68" t="s">
        <v>31</v>
      </c>
      <c r="D114" s="68" t="s">
        <v>18</v>
      </c>
      <c r="E114" s="293" t="s">
        <v>33</v>
      </c>
      <c r="F114" s="293"/>
      <c r="G114" s="293" t="s">
        <v>24</v>
      </c>
      <c r="H114" s="294"/>
      <c r="I114" s="45"/>
      <c r="J114" s="42" t="s">
        <v>0</v>
      </c>
      <c r="K114" s="43"/>
      <c r="L114" s="43"/>
      <c r="M114" s="97"/>
      <c r="N114" s="2"/>
      <c r="V114" s="50"/>
    </row>
    <row r="115" spans="1:22" ht="13.8" thickBot="1" x14ac:dyDescent="0.3">
      <c r="A115" s="291"/>
      <c r="B115" s="7"/>
      <c r="C115" s="7"/>
      <c r="D115" s="4"/>
      <c r="E115" s="7"/>
      <c r="F115" s="7"/>
      <c r="G115" s="295"/>
      <c r="H115" s="296"/>
      <c r="I115" s="297"/>
      <c r="J115" s="40" t="s">
        <v>37</v>
      </c>
      <c r="K115" s="40"/>
      <c r="L115" s="40"/>
      <c r="M115" s="95"/>
      <c r="N115" s="2"/>
      <c r="V115" s="50"/>
    </row>
    <row r="116" spans="1:22" ht="21" thickBot="1" x14ac:dyDescent="0.3">
      <c r="A116" s="291"/>
      <c r="B116" s="69" t="s">
        <v>30</v>
      </c>
      <c r="C116" s="69" t="s">
        <v>32</v>
      </c>
      <c r="D116" s="69" t="s">
        <v>17</v>
      </c>
      <c r="E116" s="298" t="s">
        <v>34</v>
      </c>
      <c r="F116" s="298"/>
      <c r="G116" s="299"/>
      <c r="H116" s="300"/>
      <c r="I116" s="301"/>
      <c r="J116" s="12" t="s">
        <v>38</v>
      </c>
      <c r="K116" s="13"/>
      <c r="L116" s="13"/>
      <c r="M116" s="96"/>
      <c r="N116" s="2"/>
      <c r="V116" s="50"/>
    </row>
    <row r="117" spans="1:22" ht="13.8" thickBot="1" x14ac:dyDescent="0.3">
      <c r="A117" s="292"/>
      <c r="B117" s="8"/>
      <c r="C117" s="8"/>
      <c r="D117" s="9"/>
      <c r="E117" s="10" t="s">
        <v>2</v>
      </c>
      <c r="F117" s="11"/>
      <c r="G117" s="302"/>
      <c r="H117" s="303"/>
      <c r="I117" s="304"/>
      <c r="J117" s="12" t="s">
        <v>39</v>
      </c>
      <c r="K117" s="13"/>
      <c r="L117" s="13"/>
      <c r="M117" s="96"/>
      <c r="N117" s="2"/>
      <c r="V117" s="50"/>
    </row>
    <row r="118" spans="1:22" ht="21.6" thickTop="1" thickBot="1" x14ac:dyDescent="0.3">
      <c r="A118" s="290">
        <f t="shared" ref="A118" si="22">A114+1</f>
        <v>26</v>
      </c>
      <c r="B118" s="68" t="s">
        <v>29</v>
      </c>
      <c r="C118" s="68" t="s">
        <v>31</v>
      </c>
      <c r="D118" s="68" t="s">
        <v>18</v>
      </c>
      <c r="E118" s="293" t="s">
        <v>33</v>
      </c>
      <c r="F118" s="293"/>
      <c r="G118" s="293" t="s">
        <v>24</v>
      </c>
      <c r="H118" s="294"/>
      <c r="I118" s="45"/>
      <c r="J118" s="42" t="s">
        <v>0</v>
      </c>
      <c r="K118" s="43"/>
      <c r="L118" s="43"/>
      <c r="M118" s="97"/>
      <c r="N118" s="2"/>
      <c r="V118" s="50"/>
    </row>
    <row r="119" spans="1:22" ht="13.8" thickBot="1" x14ac:dyDescent="0.3">
      <c r="A119" s="291"/>
      <c r="B119" s="7"/>
      <c r="C119" s="7"/>
      <c r="D119" s="4"/>
      <c r="E119" s="7"/>
      <c r="F119" s="7"/>
      <c r="G119" s="295"/>
      <c r="H119" s="296"/>
      <c r="I119" s="297"/>
      <c r="J119" s="40" t="s">
        <v>37</v>
      </c>
      <c r="K119" s="40"/>
      <c r="L119" s="40"/>
      <c r="M119" s="95"/>
      <c r="N119" s="2"/>
      <c r="V119" s="50"/>
    </row>
    <row r="120" spans="1:22" ht="21" thickBot="1" x14ac:dyDescent="0.3">
      <c r="A120" s="291"/>
      <c r="B120" s="69" t="s">
        <v>30</v>
      </c>
      <c r="C120" s="69" t="s">
        <v>32</v>
      </c>
      <c r="D120" s="69" t="s">
        <v>17</v>
      </c>
      <c r="E120" s="298" t="s">
        <v>34</v>
      </c>
      <c r="F120" s="298"/>
      <c r="G120" s="299"/>
      <c r="H120" s="300"/>
      <c r="I120" s="301"/>
      <c r="J120" s="12" t="s">
        <v>38</v>
      </c>
      <c r="K120" s="13"/>
      <c r="L120" s="13"/>
      <c r="M120" s="96"/>
      <c r="N120" s="2"/>
      <c r="V120" s="50"/>
    </row>
    <row r="121" spans="1:22" ht="13.8" thickBot="1" x14ac:dyDescent="0.3">
      <c r="A121" s="292"/>
      <c r="B121" s="8"/>
      <c r="C121" s="8"/>
      <c r="D121" s="9"/>
      <c r="E121" s="10" t="s">
        <v>2</v>
      </c>
      <c r="F121" s="11"/>
      <c r="G121" s="302"/>
      <c r="H121" s="303"/>
      <c r="I121" s="304"/>
      <c r="J121" s="12" t="s">
        <v>39</v>
      </c>
      <c r="K121" s="13"/>
      <c r="L121" s="13"/>
      <c r="M121" s="96"/>
      <c r="N121" s="2"/>
      <c r="V121" s="50"/>
    </row>
    <row r="122" spans="1:22" ht="21.6" thickTop="1" thickBot="1" x14ac:dyDescent="0.3">
      <c r="A122" s="290">
        <f t="shared" ref="A122" si="23">A118+1</f>
        <v>27</v>
      </c>
      <c r="B122" s="68" t="s">
        <v>29</v>
      </c>
      <c r="C122" s="68" t="s">
        <v>31</v>
      </c>
      <c r="D122" s="68" t="s">
        <v>18</v>
      </c>
      <c r="E122" s="293" t="s">
        <v>33</v>
      </c>
      <c r="F122" s="293"/>
      <c r="G122" s="293" t="s">
        <v>24</v>
      </c>
      <c r="H122" s="294"/>
      <c r="I122" s="45"/>
      <c r="J122" s="42" t="s">
        <v>0</v>
      </c>
      <c r="K122" s="43"/>
      <c r="L122" s="43"/>
      <c r="M122" s="97"/>
      <c r="N122" s="2"/>
      <c r="V122" s="50"/>
    </row>
    <row r="123" spans="1:22" ht="13.8" thickBot="1" x14ac:dyDescent="0.3">
      <c r="A123" s="291"/>
      <c r="B123" s="7"/>
      <c r="C123" s="7"/>
      <c r="D123" s="4"/>
      <c r="E123" s="7"/>
      <c r="F123" s="7"/>
      <c r="G123" s="295"/>
      <c r="H123" s="296"/>
      <c r="I123" s="297"/>
      <c r="J123" s="40" t="s">
        <v>37</v>
      </c>
      <c r="K123" s="40"/>
      <c r="L123" s="40"/>
      <c r="M123" s="95"/>
      <c r="N123" s="2"/>
      <c r="V123" s="50"/>
    </row>
    <row r="124" spans="1:22" ht="21" thickBot="1" x14ac:dyDescent="0.3">
      <c r="A124" s="291"/>
      <c r="B124" s="69" t="s">
        <v>30</v>
      </c>
      <c r="C124" s="69" t="s">
        <v>32</v>
      </c>
      <c r="D124" s="69" t="s">
        <v>17</v>
      </c>
      <c r="E124" s="298" t="s">
        <v>34</v>
      </c>
      <c r="F124" s="298"/>
      <c r="G124" s="299"/>
      <c r="H124" s="300"/>
      <c r="I124" s="301"/>
      <c r="J124" s="12" t="s">
        <v>38</v>
      </c>
      <c r="K124" s="13"/>
      <c r="L124" s="13"/>
      <c r="M124" s="96"/>
      <c r="N124" s="2"/>
      <c r="V124" s="50"/>
    </row>
    <row r="125" spans="1:22" ht="13.8" thickBot="1" x14ac:dyDescent="0.3">
      <c r="A125" s="292"/>
      <c r="B125" s="8"/>
      <c r="C125" s="8"/>
      <c r="D125" s="9"/>
      <c r="E125" s="10" t="s">
        <v>2</v>
      </c>
      <c r="F125" s="11"/>
      <c r="G125" s="302"/>
      <c r="H125" s="303"/>
      <c r="I125" s="304"/>
      <c r="J125" s="12" t="s">
        <v>39</v>
      </c>
      <c r="K125" s="13"/>
      <c r="L125" s="13"/>
      <c r="M125" s="96"/>
      <c r="N125" s="2"/>
      <c r="V125" s="50"/>
    </row>
    <row r="126" spans="1:22" ht="21.6" thickTop="1" thickBot="1" x14ac:dyDescent="0.3">
      <c r="A126" s="290">
        <f t="shared" ref="A126" si="24">A122+1</f>
        <v>28</v>
      </c>
      <c r="B126" s="68" t="s">
        <v>29</v>
      </c>
      <c r="C126" s="68" t="s">
        <v>31</v>
      </c>
      <c r="D126" s="68" t="s">
        <v>18</v>
      </c>
      <c r="E126" s="293" t="s">
        <v>33</v>
      </c>
      <c r="F126" s="293"/>
      <c r="G126" s="293" t="s">
        <v>24</v>
      </c>
      <c r="H126" s="294"/>
      <c r="I126" s="45"/>
      <c r="J126" s="42" t="s">
        <v>0</v>
      </c>
      <c r="K126" s="43"/>
      <c r="L126" s="43"/>
      <c r="M126" s="97"/>
      <c r="N126" s="2"/>
      <c r="V126" s="50"/>
    </row>
    <row r="127" spans="1:22" ht="13.8" thickBot="1" x14ac:dyDescent="0.3">
      <c r="A127" s="291"/>
      <c r="B127" s="7"/>
      <c r="C127" s="7"/>
      <c r="D127" s="4"/>
      <c r="E127" s="7"/>
      <c r="F127" s="7"/>
      <c r="G127" s="295"/>
      <c r="H127" s="296"/>
      <c r="I127" s="297"/>
      <c r="J127" s="40" t="s">
        <v>37</v>
      </c>
      <c r="K127" s="40"/>
      <c r="L127" s="40"/>
      <c r="M127" s="95"/>
      <c r="N127" s="2"/>
      <c r="V127" s="50"/>
    </row>
    <row r="128" spans="1:22" ht="21" thickBot="1" x14ac:dyDescent="0.3">
      <c r="A128" s="291"/>
      <c r="B128" s="69" t="s">
        <v>30</v>
      </c>
      <c r="C128" s="69" t="s">
        <v>32</v>
      </c>
      <c r="D128" s="69" t="s">
        <v>17</v>
      </c>
      <c r="E128" s="298" t="s">
        <v>34</v>
      </c>
      <c r="F128" s="298"/>
      <c r="G128" s="299"/>
      <c r="H128" s="300"/>
      <c r="I128" s="301"/>
      <c r="J128" s="12" t="s">
        <v>38</v>
      </c>
      <c r="K128" s="13"/>
      <c r="L128" s="13"/>
      <c r="M128" s="96"/>
      <c r="N128" s="2"/>
      <c r="V128" s="50"/>
    </row>
    <row r="129" spans="1:22" ht="13.8" thickBot="1" x14ac:dyDescent="0.3">
      <c r="A129" s="292"/>
      <c r="B129" s="8"/>
      <c r="C129" s="8"/>
      <c r="D129" s="9"/>
      <c r="E129" s="10" t="s">
        <v>2</v>
      </c>
      <c r="F129" s="11"/>
      <c r="G129" s="302"/>
      <c r="H129" s="303"/>
      <c r="I129" s="304"/>
      <c r="J129" s="12" t="s">
        <v>39</v>
      </c>
      <c r="K129" s="13"/>
      <c r="L129" s="13"/>
      <c r="M129" s="96"/>
      <c r="N129" s="2"/>
      <c r="V129" s="50"/>
    </row>
    <row r="130" spans="1:22" ht="21.6" thickTop="1" thickBot="1" x14ac:dyDescent="0.3">
      <c r="A130" s="290">
        <f t="shared" ref="A130" si="25">A126+1</f>
        <v>29</v>
      </c>
      <c r="B130" s="68" t="s">
        <v>29</v>
      </c>
      <c r="C130" s="68" t="s">
        <v>31</v>
      </c>
      <c r="D130" s="68" t="s">
        <v>18</v>
      </c>
      <c r="E130" s="293" t="s">
        <v>33</v>
      </c>
      <c r="F130" s="293"/>
      <c r="G130" s="293" t="s">
        <v>24</v>
      </c>
      <c r="H130" s="294"/>
      <c r="I130" s="45"/>
      <c r="J130" s="42" t="s">
        <v>0</v>
      </c>
      <c r="K130" s="43"/>
      <c r="L130" s="43"/>
      <c r="M130" s="97"/>
      <c r="N130" s="2"/>
      <c r="V130" s="50"/>
    </row>
    <row r="131" spans="1:22" ht="13.8" thickBot="1" x14ac:dyDescent="0.3">
      <c r="A131" s="291"/>
      <c r="B131" s="7"/>
      <c r="C131" s="7"/>
      <c r="D131" s="4"/>
      <c r="E131" s="7"/>
      <c r="F131" s="7"/>
      <c r="G131" s="295"/>
      <c r="H131" s="296"/>
      <c r="I131" s="297"/>
      <c r="J131" s="40" t="s">
        <v>37</v>
      </c>
      <c r="K131" s="40"/>
      <c r="L131" s="40"/>
      <c r="M131" s="95"/>
      <c r="N131" s="2"/>
      <c r="V131" s="50"/>
    </row>
    <row r="132" spans="1:22" ht="21" thickBot="1" x14ac:dyDescent="0.3">
      <c r="A132" s="291"/>
      <c r="B132" s="69" t="s">
        <v>30</v>
      </c>
      <c r="C132" s="69" t="s">
        <v>32</v>
      </c>
      <c r="D132" s="69" t="s">
        <v>17</v>
      </c>
      <c r="E132" s="298" t="s">
        <v>34</v>
      </c>
      <c r="F132" s="298"/>
      <c r="G132" s="299"/>
      <c r="H132" s="300"/>
      <c r="I132" s="301"/>
      <c r="J132" s="12" t="s">
        <v>38</v>
      </c>
      <c r="K132" s="13"/>
      <c r="L132" s="13"/>
      <c r="M132" s="96"/>
      <c r="N132" s="2"/>
      <c r="V132" s="50"/>
    </row>
    <row r="133" spans="1:22" ht="13.8" thickBot="1" x14ac:dyDescent="0.3">
      <c r="A133" s="292"/>
      <c r="B133" s="8"/>
      <c r="C133" s="8"/>
      <c r="D133" s="9"/>
      <c r="E133" s="10" t="s">
        <v>2</v>
      </c>
      <c r="F133" s="11"/>
      <c r="G133" s="302"/>
      <c r="H133" s="303"/>
      <c r="I133" s="304"/>
      <c r="J133" s="12" t="s">
        <v>39</v>
      </c>
      <c r="K133" s="13"/>
      <c r="L133" s="13"/>
      <c r="M133" s="96"/>
      <c r="N133" s="2"/>
      <c r="V133" s="50"/>
    </row>
    <row r="134" spans="1:22" ht="21.6" thickTop="1" thickBot="1" x14ac:dyDescent="0.3">
      <c r="A134" s="290">
        <f t="shared" ref="A134" si="26">A130+1</f>
        <v>30</v>
      </c>
      <c r="B134" s="68" t="s">
        <v>29</v>
      </c>
      <c r="C134" s="68" t="s">
        <v>31</v>
      </c>
      <c r="D134" s="68" t="s">
        <v>18</v>
      </c>
      <c r="E134" s="293" t="s">
        <v>33</v>
      </c>
      <c r="F134" s="293"/>
      <c r="G134" s="293" t="s">
        <v>24</v>
      </c>
      <c r="H134" s="294"/>
      <c r="I134" s="45"/>
      <c r="J134" s="42" t="s">
        <v>0</v>
      </c>
      <c r="K134" s="43"/>
      <c r="L134" s="43"/>
      <c r="M134" s="97"/>
      <c r="N134" s="2"/>
      <c r="V134" s="50"/>
    </row>
    <row r="135" spans="1:22" ht="13.8" thickBot="1" x14ac:dyDescent="0.3">
      <c r="A135" s="291"/>
      <c r="B135" s="7"/>
      <c r="C135" s="7"/>
      <c r="D135" s="4"/>
      <c r="E135" s="7"/>
      <c r="F135" s="7"/>
      <c r="G135" s="295"/>
      <c r="H135" s="296"/>
      <c r="I135" s="297"/>
      <c r="J135" s="40" t="s">
        <v>37</v>
      </c>
      <c r="K135" s="40"/>
      <c r="L135" s="40"/>
      <c r="M135" s="95"/>
      <c r="N135" s="2"/>
      <c r="V135" s="50"/>
    </row>
    <row r="136" spans="1:22" ht="21" thickBot="1" x14ac:dyDescent="0.3">
      <c r="A136" s="291"/>
      <c r="B136" s="69" t="s">
        <v>30</v>
      </c>
      <c r="C136" s="69" t="s">
        <v>32</v>
      </c>
      <c r="D136" s="69" t="s">
        <v>17</v>
      </c>
      <c r="E136" s="298" t="s">
        <v>34</v>
      </c>
      <c r="F136" s="298"/>
      <c r="G136" s="299"/>
      <c r="H136" s="300"/>
      <c r="I136" s="301"/>
      <c r="J136" s="12" t="s">
        <v>38</v>
      </c>
      <c r="K136" s="13"/>
      <c r="L136" s="13"/>
      <c r="M136" s="96"/>
      <c r="N136" s="2"/>
      <c r="V136" s="50"/>
    </row>
    <row r="137" spans="1:22" ht="13.8" thickBot="1" x14ac:dyDescent="0.3">
      <c r="A137" s="292"/>
      <c r="B137" s="8"/>
      <c r="C137" s="8"/>
      <c r="D137" s="9"/>
      <c r="E137" s="10" t="s">
        <v>2</v>
      </c>
      <c r="F137" s="11"/>
      <c r="G137" s="302"/>
      <c r="H137" s="303"/>
      <c r="I137" s="304"/>
      <c r="J137" s="12" t="s">
        <v>39</v>
      </c>
      <c r="K137" s="13"/>
      <c r="L137" s="13"/>
      <c r="M137" s="96"/>
      <c r="N137" s="2"/>
      <c r="V137" s="50"/>
    </row>
    <row r="138" spans="1:22" ht="21.6" thickTop="1" thickBot="1" x14ac:dyDescent="0.3">
      <c r="A138" s="290">
        <f t="shared" ref="A138" si="27">A134+1</f>
        <v>31</v>
      </c>
      <c r="B138" s="68" t="s">
        <v>29</v>
      </c>
      <c r="C138" s="68" t="s">
        <v>31</v>
      </c>
      <c r="D138" s="68" t="s">
        <v>18</v>
      </c>
      <c r="E138" s="293" t="s">
        <v>33</v>
      </c>
      <c r="F138" s="293"/>
      <c r="G138" s="293" t="s">
        <v>24</v>
      </c>
      <c r="H138" s="294"/>
      <c r="I138" s="45"/>
      <c r="J138" s="42" t="s">
        <v>0</v>
      </c>
      <c r="K138" s="43"/>
      <c r="L138" s="43"/>
      <c r="M138" s="97"/>
      <c r="N138" s="2"/>
      <c r="V138" s="50"/>
    </row>
    <row r="139" spans="1:22" ht="13.8" thickBot="1" x14ac:dyDescent="0.3">
      <c r="A139" s="291"/>
      <c r="B139" s="7"/>
      <c r="C139" s="7"/>
      <c r="D139" s="4"/>
      <c r="E139" s="7"/>
      <c r="F139" s="7"/>
      <c r="G139" s="295"/>
      <c r="H139" s="296"/>
      <c r="I139" s="297"/>
      <c r="J139" s="40" t="s">
        <v>37</v>
      </c>
      <c r="K139" s="40"/>
      <c r="L139" s="40"/>
      <c r="M139" s="95"/>
      <c r="N139" s="2"/>
      <c r="V139" s="50"/>
    </row>
    <row r="140" spans="1:22" ht="21" thickBot="1" x14ac:dyDescent="0.3">
      <c r="A140" s="291"/>
      <c r="B140" s="69" t="s">
        <v>30</v>
      </c>
      <c r="C140" s="69" t="s">
        <v>32</v>
      </c>
      <c r="D140" s="69" t="s">
        <v>17</v>
      </c>
      <c r="E140" s="298" t="s">
        <v>34</v>
      </c>
      <c r="F140" s="298"/>
      <c r="G140" s="299"/>
      <c r="H140" s="300"/>
      <c r="I140" s="301"/>
      <c r="J140" s="12" t="s">
        <v>38</v>
      </c>
      <c r="K140" s="13"/>
      <c r="L140" s="13"/>
      <c r="M140" s="96"/>
      <c r="N140" s="2"/>
      <c r="V140" s="50"/>
    </row>
    <row r="141" spans="1:22" ht="13.8" thickBot="1" x14ac:dyDescent="0.3">
      <c r="A141" s="292"/>
      <c r="B141" s="8"/>
      <c r="C141" s="8"/>
      <c r="D141" s="9"/>
      <c r="E141" s="10" t="s">
        <v>2</v>
      </c>
      <c r="F141" s="11"/>
      <c r="G141" s="302"/>
      <c r="H141" s="303"/>
      <c r="I141" s="304"/>
      <c r="J141" s="12" t="s">
        <v>39</v>
      </c>
      <c r="K141" s="13"/>
      <c r="L141" s="13"/>
      <c r="M141" s="96"/>
      <c r="N141" s="2"/>
      <c r="V141" s="50"/>
    </row>
    <row r="142" spans="1:22" ht="21.6" thickTop="1" thickBot="1" x14ac:dyDescent="0.3">
      <c r="A142" s="290">
        <f t="shared" ref="A142" si="28">A138+1</f>
        <v>32</v>
      </c>
      <c r="B142" s="68" t="s">
        <v>29</v>
      </c>
      <c r="C142" s="68" t="s">
        <v>31</v>
      </c>
      <c r="D142" s="68" t="s">
        <v>18</v>
      </c>
      <c r="E142" s="293" t="s">
        <v>33</v>
      </c>
      <c r="F142" s="293"/>
      <c r="G142" s="293" t="s">
        <v>24</v>
      </c>
      <c r="H142" s="294"/>
      <c r="I142" s="45"/>
      <c r="J142" s="42" t="s">
        <v>0</v>
      </c>
      <c r="K142" s="43"/>
      <c r="L142" s="43"/>
      <c r="M142" s="97"/>
      <c r="N142" s="2"/>
      <c r="V142" s="50"/>
    </row>
    <row r="143" spans="1:22" ht="13.8" thickBot="1" x14ac:dyDescent="0.3">
      <c r="A143" s="291"/>
      <c r="B143" s="7"/>
      <c r="C143" s="7"/>
      <c r="D143" s="4"/>
      <c r="E143" s="7"/>
      <c r="F143" s="7"/>
      <c r="G143" s="295"/>
      <c r="H143" s="296"/>
      <c r="I143" s="297"/>
      <c r="J143" s="40" t="s">
        <v>37</v>
      </c>
      <c r="K143" s="40"/>
      <c r="L143" s="40"/>
      <c r="M143" s="95"/>
      <c r="N143" s="2"/>
      <c r="V143" s="50"/>
    </row>
    <row r="144" spans="1:22" ht="21" thickBot="1" x14ac:dyDescent="0.3">
      <c r="A144" s="291"/>
      <c r="B144" s="69" t="s">
        <v>30</v>
      </c>
      <c r="C144" s="69" t="s">
        <v>32</v>
      </c>
      <c r="D144" s="69" t="s">
        <v>17</v>
      </c>
      <c r="E144" s="298" t="s">
        <v>34</v>
      </c>
      <c r="F144" s="298"/>
      <c r="G144" s="299"/>
      <c r="H144" s="300"/>
      <c r="I144" s="301"/>
      <c r="J144" s="12" t="s">
        <v>38</v>
      </c>
      <c r="K144" s="13"/>
      <c r="L144" s="13"/>
      <c r="M144" s="96"/>
      <c r="N144" s="2"/>
      <c r="V144" s="50"/>
    </row>
    <row r="145" spans="1:22" ht="13.8" thickBot="1" x14ac:dyDescent="0.3">
      <c r="A145" s="292"/>
      <c r="B145" s="8"/>
      <c r="C145" s="8"/>
      <c r="D145" s="9"/>
      <c r="E145" s="10" t="s">
        <v>2</v>
      </c>
      <c r="F145" s="11"/>
      <c r="G145" s="302"/>
      <c r="H145" s="303"/>
      <c r="I145" s="304"/>
      <c r="J145" s="12" t="s">
        <v>39</v>
      </c>
      <c r="K145" s="13"/>
      <c r="L145" s="13"/>
      <c r="M145" s="96"/>
      <c r="N145" s="2"/>
      <c r="V145" s="50"/>
    </row>
    <row r="146" spans="1:22" ht="21.6" thickTop="1" thickBot="1" x14ac:dyDescent="0.3">
      <c r="A146" s="290">
        <f t="shared" ref="A146" si="29">A142+1</f>
        <v>33</v>
      </c>
      <c r="B146" s="68" t="s">
        <v>29</v>
      </c>
      <c r="C146" s="68" t="s">
        <v>31</v>
      </c>
      <c r="D146" s="68" t="s">
        <v>18</v>
      </c>
      <c r="E146" s="293" t="s">
        <v>33</v>
      </c>
      <c r="F146" s="293"/>
      <c r="G146" s="293" t="s">
        <v>24</v>
      </c>
      <c r="H146" s="294"/>
      <c r="I146" s="45"/>
      <c r="J146" s="42" t="s">
        <v>0</v>
      </c>
      <c r="K146" s="43"/>
      <c r="L146" s="43"/>
      <c r="M146" s="97"/>
      <c r="N146" s="2"/>
      <c r="V146" s="50"/>
    </row>
    <row r="147" spans="1:22" ht="13.8" thickBot="1" x14ac:dyDescent="0.3">
      <c r="A147" s="291"/>
      <c r="B147" s="7"/>
      <c r="C147" s="7"/>
      <c r="D147" s="4"/>
      <c r="E147" s="7"/>
      <c r="F147" s="7"/>
      <c r="G147" s="295"/>
      <c r="H147" s="296"/>
      <c r="I147" s="297"/>
      <c r="J147" s="40" t="s">
        <v>37</v>
      </c>
      <c r="K147" s="40"/>
      <c r="L147" s="40"/>
      <c r="M147" s="95"/>
      <c r="N147" s="2"/>
      <c r="V147" s="50"/>
    </row>
    <row r="148" spans="1:22" ht="21" thickBot="1" x14ac:dyDescent="0.3">
      <c r="A148" s="291"/>
      <c r="B148" s="69" t="s">
        <v>30</v>
      </c>
      <c r="C148" s="69" t="s">
        <v>32</v>
      </c>
      <c r="D148" s="69" t="s">
        <v>17</v>
      </c>
      <c r="E148" s="298" t="s">
        <v>34</v>
      </c>
      <c r="F148" s="298"/>
      <c r="G148" s="299"/>
      <c r="H148" s="300"/>
      <c r="I148" s="301"/>
      <c r="J148" s="12" t="s">
        <v>38</v>
      </c>
      <c r="K148" s="13"/>
      <c r="L148" s="13"/>
      <c r="M148" s="96"/>
      <c r="N148" s="2"/>
      <c r="V148" s="50"/>
    </row>
    <row r="149" spans="1:22" ht="13.8" thickBot="1" x14ac:dyDescent="0.3">
      <c r="A149" s="292"/>
      <c r="B149" s="8"/>
      <c r="C149" s="8"/>
      <c r="D149" s="9"/>
      <c r="E149" s="10" t="s">
        <v>2</v>
      </c>
      <c r="F149" s="11"/>
      <c r="G149" s="302"/>
      <c r="H149" s="303"/>
      <c r="I149" s="304"/>
      <c r="J149" s="12" t="s">
        <v>39</v>
      </c>
      <c r="K149" s="13"/>
      <c r="L149" s="13"/>
      <c r="M149" s="96"/>
      <c r="N149" s="2"/>
      <c r="V149" s="50"/>
    </row>
    <row r="150" spans="1:22" ht="21.6" thickTop="1" thickBot="1" x14ac:dyDescent="0.3">
      <c r="A150" s="290">
        <f t="shared" ref="A150" si="30">A146+1</f>
        <v>34</v>
      </c>
      <c r="B150" s="68" t="s">
        <v>29</v>
      </c>
      <c r="C150" s="68" t="s">
        <v>31</v>
      </c>
      <c r="D150" s="68" t="s">
        <v>18</v>
      </c>
      <c r="E150" s="293" t="s">
        <v>33</v>
      </c>
      <c r="F150" s="293"/>
      <c r="G150" s="293" t="s">
        <v>24</v>
      </c>
      <c r="H150" s="294"/>
      <c r="I150" s="45"/>
      <c r="J150" s="42" t="s">
        <v>0</v>
      </c>
      <c r="K150" s="43"/>
      <c r="L150" s="43"/>
      <c r="M150" s="97"/>
      <c r="N150" s="2"/>
      <c r="V150" s="50"/>
    </row>
    <row r="151" spans="1:22" ht="13.8" thickBot="1" x14ac:dyDescent="0.3">
      <c r="A151" s="291"/>
      <c r="B151" s="7"/>
      <c r="C151" s="7"/>
      <c r="D151" s="4"/>
      <c r="E151" s="7"/>
      <c r="F151" s="7"/>
      <c r="G151" s="295"/>
      <c r="H151" s="296"/>
      <c r="I151" s="297"/>
      <c r="J151" s="40" t="s">
        <v>37</v>
      </c>
      <c r="K151" s="40"/>
      <c r="L151" s="40"/>
      <c r="M151" s="95"/>
      <c r="N151" s="2"/>
      <c r="V151" s="50"/>
    </row>
    <row r="152" spans="1:22" ht="21" thickBot="1" x14ac:dyDescent="0.3">
      <c r="A152" s="291"/>
      <c r="B152" s="69" t="s">
        <v>30</v>
      </c>
      <c r="C152" s="69" t="s">
        <v>32</v>
      </c>
      <c r="D152" s="69" t="s">
        <v>17</v>
      </c>
      <c r="E152" s="298" t="s">
        <v>34</v>
      </c>
      <c r="F152" s="298"/>
      <c r="G152" s="299"/>
      <c r="H152" s="300"/>
      <c r="I152" s="301"/>
      <c r="J152" s="12" t="s">
        <v>38</v>
      </c>
      <c r="K152" s="13"/>
      <c r="L152" s="13"/>
      <c r="M152" s="96"/>
      <c r="N152" s="2"/>
      <c r="V152" s="50"/>
    </row>
    <row r="153" spans="1:22" ht="13.8" thickBot="1" x14ac:dyDescent="0.3">
      <c r="A153" s="292"/>
      <c r="B153" s="8"/>
      <c r="C153" s="8"/>
      <c r="D153" s="9"/>
      <c r="E153" s="10" t="s">
        <v>2</v>
      </c>
      <c r="F153" s="11"/>
      <c r="G153" s="302"/>
      <c r="H153" s="303"/>
      <c r="I153" s="304"/>
      <c r="J153" s="12" t="s">
        <v>39</v>
      </c>
      <c r="K153" s="13"/>
      <c r="L153" s="13"/>
      <c r="M153" s="96"/>
      <c r="N153" s="2"/>
      <c r="V153" s="50"/>
    </row>
    <row r="154" spans="1:22" ht="21.6" thickTop="1" thickBot="1" x14ac:dyDescent="0.3">
      <c r="A154" s="290">
        <f t="shared" ref="A154" si="31">A150+1</f>
        <v>35</v>
      </c>
      <c r="B154" s="68" t="s">
        <v>29</v>
      </c>
      <c r="C154" s="68" t="s">
        <v>31</v>
      </c>
      <c r="D154" s="68" t="s">
        <v>18</v>
      </c>
      <c r="E154" s="293" t="s">
        <v>33</v>
      </c>
      <c r="F154" s="293"/>
      <c r="G154" s="293" t="s">
        <v>24</v>
      </c>
      <c r="H154" s="294"/>
      <c r="I154" s="45"/>
      <c r="J154" s="42" t="s">
        <v>0</v>
      </c>
      <c r="K154" s="43"/>
      <c r="L154" s="43"/>
      <c r="M154" s="97"/>
      <c r="N154" s="2"/>
      <c r="V154" s="50"/>
    </row>
    <row r="155" spans="1:22" ht="13.8" thickBot="1" x14ac:dyDescent="0.3">
      <c r="A155" s="291"/>
      <c r="B155" s="7"/>
      <c r="C155" s="7"/>
      <c r="D155" s="4"/>
      <c r="E155" s="7"/>
      <c r="F155" s="7"/>
      <c r="G155" s="295"/>
      <c r="H155" s="296"/>
      <c r="I155" s="297"/>
      <c r="J155" s="40" t="s">
        <v>37</v>
      </c>
      <c r="K155" s="40"/>
      <c r="L155" s="40"/>
      <c r="M155" s="95"/>
      <c r="N155" s="2"/>
      <c r="V155" s="50"/>
    </row>
    <row r="156" spans="1:22" ht="21" thickBot="1" x14ac:dyDescent="0.3">
      <c r="A156" s="291"/>
      <c r="B156" s="69" t="s">
        <v>30</v>
      </c>
      <c r="C156" s="69" t="s">
        <v>32</v>
      </c>
      <c r="D156" s="69" t="s">
        <v>17</v>
      </c>
      <c r="E156" s="298" t="s">
        <v>34</v>
      </c>
      <c r="F156" s="298"/>
      <c r="G156" s="299"/>
      <c r="H156" s="300"/>
      <c r="I156" s="301"/>
      <c r="J156" s="12" t="s">
        <v>38</v>
      </c>
      <c r="K156" s="13"/>
      <c r="L156" s="13"/>
      <c r="M156" s="96"/>
      <c r="N156" s="2"/>
      <c r="V156" s="50"/>
    </row>
    <row r="157" spans="1:22" ht="13.8" thickBot="1" x14ac:dyDescent="0.3">
      <c r="A157" s="292"/>
      <c r="B157" s="8"/>
      <c r="C157" s="8"/>
      <c r="D157" s="9"/>
      <c r="E157" s="10" t="s">
        <v>2</v>
      </c>
      <c r="F157" s="11"/>
      <c r="G157" s="302"/>
      <c r="H157" s="303"/>
      <c r="I157" s="304"/>
      <c r="J157" s="12" t="s">
        <v>39</v>
      </c>
      <c r="K157" s="13"/>
      <c r="L157" s="13"/>
      <c r="M157" s="96"/>
      <c r="N157" s="2"/>
      <c r="V157" s="50"/>
    </row>
    <row r="158" spans="1:22" ht="21.6" thickTop="1" thickBot="1" x14ac:dyDescent="0.3">
      <c r="A158" s="290">
        <f t="shared" ref="A158" si="32">A154+1</f>
        <v>36</v>
      </c>
      <c r="B158" s="68" t="s">
        <v>29</v>
      </c>
      <c r="C158" s="68" t="s">
        <v>31</v>
      </c>
      <c r="D158" s="68" t="s">
        <v>18</v>
      </c>
      <c r="E158" s="293" t="s">
        <v>33</v>
      </c>
      <c r="F158" s="293"/>
      <c r="G158" s="293" t="s">
        <v>24</v>
      </c>
      <c r="H158" s="294"/>
      <c r="I158" s="45"/>
      <c r="J158" s="42" t="s">
        <v>0</v>
      </c>
      <c r="K158" s="43"/>
      <c r="L158" s="43"/>
      <c r="M158" s="97"/>
      <c r="N158" s="2"/>
      <c r="V158" s="50"/>
    </row>
    <row r="159" spans="1:22" ht="13.8" thickBot="1" x14ac:dyDescent="0.3">
      <c r="A159" s="291"/>
      <c r="B159" s="7"/>
      <c r="C159" s="7"/>
      <c r="D159" s="4"/>
      <c r="E159" s="7"/>
      <c r="F159" s="7"/>
      <c r="G159" s="295"/>
      <c r="H159" s="296"/>
      <c r="I159" s="297"/>
      <c r="J159" s="40" t="s">
        <v>37</v>
      </c>
      <c r="K159" s="40"/>
      <c r="L159" s="40"/>
      <c r="M159" s="95"/>
      <c r="N159" s="2"/>
      <c r="V159" s="50"/>
    </row>
    <row r="160" spans="1:22" ht="21" thickBot="1" x14ac:dyDescent="0.3">
      <c r="A160" s="291"/>
      <c r="B160" s="69" t="s">
        <v>30</v>
      </c>
      <c r="C160" s="69" t="s">
        <v>32</v>
      </c>
      <c r="D160" s="69" t="s">
        <v>17</v>
      </c>
      <c r="E160" s="298" t="s">
        <v>34</v>
      </c>
      <c r="F160" s="298"/>
      <c r="G160" s="299"/>
      <c r="H160" s="300"/>
      <c r="I160" s="301"/>
      <c r="J160" s="12" t="s">
        <v>38</v>
      </c>
      <c r="K160" s="13"/>
      <c r="L160" s="13"/>
      <c r="M160" s="96"/>
      <c r="N160" s="2"/>
      <c r="V160" s="50"/>
    </row>
    <row r="161" spans="1:22" ht="13.8" thickBot="1" x14ac:dyDescent="0.3">
      <c r="A161" s="292"/>
      <c r="B161" s="8"/>
      <c r="C161" s="8"/>
      <c r="D161" s="9"/>
      <c r="E161" s="10" t="s">
        <v>2</v>
      </c>
      <c r="F161" s="11"/>
      <c r="G161" s="302"/>
      <c r="H161" s="303"/>
      <c r="I161" s="304"/>
      <c r="J161" s="12" t="s">
        <v>39</v>
      </c>
      <c r="K161" s="13"/>
      <c r="L161" s="13"/>
      <c r="M161" s="96"/>
      <c r="N161" s="2"/>
      <c r="V161" s="50"/>
    </row>
    <row r="162" spans="1:22" ht="21.6" thickTop="1" thickBot="1" x14ac:dyDescent="0.3">
      <c r="A162" s="290">
        <f t="shared" ref="A162" si="33">A158+1</f>
        <v>37</v>
      </c>
      <c r="B162" s="68" t="s">
        <v>29</v>
      </c>
      <c r="C162" s="68" t="s">
        <v>31</v>
      </c>
      <c r="D162" s="68" t="s">
        <v>18</v>
      </c>
      <c r="E162" s="293" t="s">
        <v>33</v>
      </c>
      <c r="F162" s="293"/>
      <c r="G162" s="293" t="s">
        <v>24</v>
      </c>
      <c r="H162" s="294"/>
      <c r="I162" s="45"/>
      <c r="J162" s="42" t="s">
        <v>0</v>
      </c>
      <c r="K162" s="43"/>
      <c r="L162" s="43"/>
      <c r="M162" s="97"/>
      <c r="N162" s="2"/>
      <c r="V162" s="50"/>
    </row>
    <row r="163" spans="1:22" ht="13.8" thickBot="1" x14ac:dyDescent="0.3">
      <c r="A163" s="291"/>
      <c r="B163" s="7"/>
      <c r="C163" s="7"/>
      <c r="D163" s="4"/>
      <c r="E163" s="7"/>
      <c r="F163" s="7"/>
      <c r="G163" s="295"/>
      <c r="H163" s="296"/>
      <c r="I163" s="297"/>
      <c r="J163" s="40" t="s">
        <v>37</v>
      </c>
      <c r="K163" s="40"/>
      <c r="L163" s="40"/>
      <c r="M163" s="95"/>
      <c r="N163" s="2"/>
      <c r="V163" s="50"/>
    </row>
    <row r="164" spans="1:22" ht="21" thickBot="1" x14ac:dyDescent="0.3">
      <c r="A164" s="291"/>
      <c r="B164" s="69" t="s">
        <v>30</v>
      </c>
      <c r="C164" s="69" t="s">
        <v>32</v>
      </c>
      <c r="D164" s="69" t="s">
        <v>17</v>
      </c>
      <c r="E164" s="298" t="s">
        <v>34</v>
      </c>
      <c r="F164" s="298"/>
      <c r="G164" s="299"/>
      <c r="H164" s="300"/>
      <c r="I164" s="301"/>
      <c r="J164" s="12" t="s">
        <v>38</v>
      </c>
      <c r="K164" s="13"/>
      <c r="L164" s="13"/>
      <c r="M164" s="96"/>
      <c r="N164" s="2"/>
      <c r="V164" s="50"/>
    </row>
    <row r="165" spans="1:22" ht="13.8" thickBot="1" x14ac:dyDescent="0.3">
      <c r="A165" s="292"/>
      <c r="B165" s="8"/>
      <c r="C165" s="8"/>
      <c r="D165" s="9"/>
      <c r="E165" s="10" t="s">
        <v>2</v>
      </c>
      <c r="F165" s="11"/>
      <c r="G165" s="302"/>
      <c r="H165" s="303"/>
      <c r="I165" s="304"/>
      <c r="J165" s="12" t="s">
        <v>39</v>
      </c>
      <c r="K165" s="13"/>
      <c r="L165" s="13"/>
      <c r="M165" s="96"/>
      <c r="N165" s="2"/>
      <c r="V165" s="50"/>
    </row>
    <row r="166" spans="1:22" ht="21.6" thickTop="1" thickBot="1" x14ac:dyDescent="0.3">
      <c r="A166" s="290">
        <f t="shared" ref="A166" si="34">A162+1</f>
        <v>38</v>
      </c>
      <c r="B166" s="68" t="s">
        <v>29</v>
      </c>
      <c r="C166" s="68" t="s">
        <v>31</v>
      </c>
      <c r="D166" s="68" t="s">
        <v>18</v>
      </c>
      <c r="E166" s="293" t="s">
        <v>33</v>
      </c>
      <c r="F166" s="293"/>
      <c r="G166" s="293" t="s">
        <v>24</v>
      </c>
      <c r="H166" s="294"/>
      <c r="I166" s="45"/>
      <c r="J166" s="42" t="s">
        <v>0</v>
      </c>
      <c r="K166" s="43"/>
      <c r="L166" s="43"/>
      <c r="M166" s="97"/>
      <c r="N166" s="2"/>
      <c r="V166" s="50"/>
    </row>
    <row r="167" spans="1:22" ht="13.8" thickBot="1" x14ac:dyDescent="0.3">
      <c r="A167" s="291"/>
      <c r="B167" s="7"/>
      <c r="C167" s="7"/>
      <c r="D167" s="4"/>
      <c r="E167" s="7"/>
      <c r="F167" s="7"/>
      <c r="G167" s="295"/>
      <c r="H167" s="296"/>
      <c r="I167" s="297"/>
      <c r="J167" s="40" t="s">
        <v>37</v>
      </c>
      <c r="K167" s="40"/>
      <c r="L167" s="40"/>
      <c r="M167" s="95"/>
      <c r="N167" s="2"/>
      <c r="V167" s="50"/>
    </row>
    <row r="168" spans="1:22" ht="21" thickBot="1" x14ac:dyDescent="0.3">
      <c r="A168" s="291"/>
      <c r="B168" s="69" t="s">
        <v>30</v>
      </c>
      <c r="C168" s="69" t="s">
        <v>32</v>
      </c>
      <c r="D168" s="69" t="s">
        <v>17</v>
      </c>
      <c r="E168" s="298" t="s">
        <v>34</v>
      </c>
      <c r="F168" s="298"/>
      <c r="G168" s="299"/>
      <c r="H168" s="300"/>
      <c r="I168" s="301"/>
      <c r="J168" s="12" t="s">
        <v>38</v>
      </c>
      <c r="K168" s="13"/>
      <c r="L168" s="13"/>
      <c r="M168" s="96"/>
      <c r="N168" s="2"/>
      <c r="V168" s="50"/>
    </row>
    <row r="169" spans="1:22" ht="13.8" thickBot="1" x14ac:dyDescent="0.3">
      <c r="A169" s="292"/>
      <c r="B169" s="8"/>
      <c r="C169" s="8"/>
      <c r="D169" s="9"/>
      <c r="E169" s="10" t="s">
        <v>2</v>
      </c>
      <c r="F169" s="11"/>
      <c r="G169" s="302"/>
      <c r="H169" s="303"/>
      <c r="I169" s="304"/>
      <c r="J169" s="12" t="s">
        <v>39</v>
      </c>
      <c r="K169" s="13"/>
      <c r="L169" s="13"/>
      <c r="M169" s="96"/>
      <c r="N169" s="2"/>
      <c r="V169" s="50"/>
    </row>
    <row r="170" spans="1:22" ht="21.6" thickTop="1" thickBot="1" x14ac:dyDescent="0.3">
      <c r="A170" s="290">
        <f t="shared" ref="A170" si="35">A166+1</f>
        <v>39</v>
      </c>
      <c r="B170" s="68" t="s">
        <v>29</v>
      </c>
      <c r="C170" s="68" t="s">
        <v>31</v>
      </c>
      <c r="D170" s="68" t="s">
        <v>18</v>
      </c>
      <c r="E170" s="293" t="s">
        <v>33</v>
      </c>
      <c r="F170" s="293"/>
      <c r="G170" s="293" t="s">
        <v>24</v>
      </c>
      <c r="H170" s="294"/>
      <c r="I170" s="45"/>
      <c r="J170" s="42" t="s">
        <v>0</v>
      </c>
      <c r="K170" s="43"/>
      <c r="L170" s="43"/>
      <c r="M170" s="97"/>
      <c r="N170" s="2"/>
      <c r="V170" s="50"/>
    </row>
    <row r="171" spans="1:22" ht="13.8" thickBot="1" x14ac:dyDescent="0.3">
      <c r="A171" s="291"/>
      <c r="B171" s="7"/>
      <c r="C171" s="7"/>
      <c r="D171" s="4"/>
      <c r="E171" s="7"/>
      <c r="F171" s="7"/>
      <c r="G171" s="295"/>
      <c r="H171" s="296"/>
      <c r="I171" s="297"/>
      <c r="J171" s="40" t="s">
        <v>37</v>
      </c>
      <c r="K171" s="40"/>
      <c r="L171" s="40"/>
      <c r="M171" s="95"/>
      <c r="N171" s="2"/>
      <c r="V171" s="50"/>
    </row>
    <row r="172" spans="1:22" ht="21" thickBot="1" x14ac:dyDescent="0.3">
      <c r="A172" s="291"/>
      <c r="B172" s="69" t="s">
        <v>30</v>
      </c>
      <c r="C172" s="69" t="s">
        <v>32</v>
      </c>
      <c r="D172" s="69" t="s">
        <v>17</v>
      </c>
      <c r="E172" s="298" t="s">
        <v>34</v>
      </c>
      <c r="F172" s="298"/>
      <c r="G172" s="299"/>
      <c r="H172" s="300"/>
      <c r="I172" s="301"/>
      <c r="J172" s="12" t="s">
        <v>38</v>
      </c>
      <c r="K172" s="13"/>
      <c r="L172" s="13"/>
      <c r="M172" s="96"/>
      <c r="N172" s="2"/>
      <c r="V172" s="50"/>
    </row>
    <row r="173" spans="1:22" ht="13.8" thickBot="1" x14ac:dyDescent="0.3">
      <c r="A173" s="292"/>
      <c r="B173" s="8"/>
      <c r="C173" s="8"/>
      <c r="D173" s="9"/>
      <c r="E173" s="10" t="s">
        <v>2</v>
      </c>
      <c r="F173" s="11"/>
      <c r="G173" s="302"/>
      <c r="H173" s="303"/>
      <c r="I173" s="304"/>
      <c r="J173" s="12" t="s">
        <v>39</v>
      </c>
      <c r="K173" s="13"/>
      <c r="L173" s="13"/>
      <c r="M173" s="96"/>
      <c r="N173" s="2"/>
      <c r="V173" s="50"/>
    </row>
    <row r="174" spans="1:22" ht="21.6" thickTop="1" thickBot="1" x14ac:dyDescent="0.3">
      <c r="A174" s="290">
        <f t="shared" ref="A174" si="36">A170+1</f>
        <v>40</v>
      </c>
      <c r="B174" s="68" t="s">
        <v>29</v>
      </c>
      <c r="C174" s="68" t="s">
        <v>31</v>
      </c>
      <c r="D174" s="68" t="s">
        <v>18</v>
      </c>
      <c r="E174" s="293" t="s">
        <v>33</v>
      </c>
      <c r="F174" s="293"/>
      <c r="G174" s="293" t="s">
        <v>24</v>
      </c>
      <c r="H174" s="294"/>
      <c r="I174" s="45"/>
      <c r="J174" s="42" t="s">
        <v>0</v>
      </c>
      <c r="K174" s="43"/>
      <c r="L174" s="43"/>
      <c r="M174" s="97"/>
      <c r="N174" s="2"/>
      <c r="V174" s="50"/>
    </row>
    <row r="175" spans="1:22" ht="13.8" thickBot="1" x14ac:dyDescent="0.3">
      <c r="A175" s="291"/>
      <c r="B175" s="7"/>
      <c r="C175" s="7"/>
      <c r="D175" s="4"/>
      <c r="E175" s="7"/>
      <c r="F175" s="7"/>
      <c r="G175" s="295"/>
      <c r="H175" s="296"/>
      <c r="I175" s="297"/>
      <c r="J175" s="40" t="s">
        <v>37</v>
      </c>
      <c r="K175" s="40"/>
      <c r="L175" s="40"/>
      <c r="M175" s="95"/>
      <c r="N175" s="2"/>
      <c r="V175" s="50"/>
    </row>
    <row r="176" spans="1:22" ht="21" thickBot="1" x14ac:dyDescent="0.3">
      <c r="A176" s="291"/>
      <c r="B176" s="69" t="s">
        <v>30</v>
      </c>
      <c r="C176" s="69" t="s">
        <v>32</v>
      </c>
      <c r="D176" s="69" t="s">
        <v>17</v>
      </c>
      <c r="E176" s="298" t="s">
        <v>34</v>
      </c>
      <c r="F176" s="298"/>
      <c r="G176" s="299"/>
      <c r="H176" s="300"/>
      <c r="I176" s="301"/>
      <c r="J176" s="12" t="s">
        <v>38</v>
      </c>
      <c r="K176" s="13"/>
      <c r="L176" s="13"/>
      <c r="M176" s="96"/>
      <c r="N176" s="2"/>
      <c r="V176" s="50"/>
    </row>
    <row r="177" spans="1:22" ht="13.8" thickBot="1" x14ac:dyDescent="0.3">
      <c r="A177" s="292"/>
      <c r="B177" s="8"/>
      <c r="C177" s="8"/>
      <c r="D177" s="9"/>
      <c r="E177" s="10" t="s">
        <v>2</v>
      </c>
      <c r="F177" s="11"/>
      <c r="G177" s="302"/>
      <c r="H177" s="303"/>
      <c r="I177" s="304"/>
      <c r="J177" s="12" t="s">
        <v>39</v>
      </c>
      <c r="K177" s="13"/>
      <c r="L177" s="13"/>
      <c r="M177" s="96"/>
      <c r="N177" s="2"/>
      <c r="V177" s="50"/>
    </row>
    <row r="178" spans="1:22" ht="21.6" thickTop="1" thickBot="1" x14ac:dyDescent="0.3">
      <c r="A178" s="290">
        <f t="shared" ref="A178" si="37">A174+1</f>
        <v>41</v>
      </c>
      <c r="B178" s="68" t="s">
        <v>29</v>
      </c>
      <c r="C178" s="68" t="s">
        <v>31</v>
      </c>
      <c r="D178" s="68" t="s">
        <v>18</v>
      </c>
      <c r="E178" s="293" t="s">
        <v>33</v>
      </c>
      <c r="F178" s="293"/>
      <c r="G178" s="293" t="s">
        <v>24</v>
      </c>
      <c r="H178" s="294"/>
      <c r="I178" s="45"/>
      <c r="J178" s="42" t="s">
        <v>0</v>
      </c>
      <c r="K178" s="43"/>
      <c r="L178" s="43"/>
      <c r="M178" s="97"/>
      <c r="N178" s="2"/>
      <c r="V178" s="50"/>
    </row>
    <row r="179" spans="1:22" ht="13.8" thickBot="1" x14ac:dyDescent="0.3">
      <c r="A179" s="291"/>
      <c r="B179" s="7"/>
      <c r="C179" s="7"/>
      <c r="D179" s="4"/>
      <c r="E179" s="7"/>
      <c r="F179" s="7"/>
      <c r="G179" s="295"/>
      <c r="H179" s="296"/>
      <c r="I179" s="297"/>
      <c r="J179" s="40" t="s">
        <v>37</v>
      </c>
      <c r="K179" s="40"/>
      <c r="L179" s="40"/>
      <c r="M179" s="95"/>
      <c r="N179" s="2"/>
      <c r="V179" s="50">
        <v>0</v>
      </c>
    </row>
    <row r="180" spans="1:22" ht="21" thickBot="1" x14ac:dyDescent="0.3">
      <c r="A180" s="291"/>
      <c r="B180" s="69" t="s">
        <v>30</v>
      </c>
      <c r="C180" s="69" t="s">
        <v>32</v>
      </c>
      <c r="D180" s="69" t="s">
        <v>17</v>
      </c>
      <c r="E180" s="298" t="s">
        <v>34</v>
      </c>
      <c r="F180" s="298"/>
      <c r="G180" s="299"/>
      <c r="H180" s="300"/>
      <c r="I180" s="301"/>
      <c r="J180" s="12" t="s">
        <v>38</v>
      </c>
      <c r="K180" s="13"/>
      <c r="L180" s="13"/>
      <c r="M180" s="96"/>
      <c r="N180" s="2"/>
      <c r="V180" s="50"/>
    </row>
    <row r="181" spans="1:22" ht="13.8" thickBot="1" x14ac:dyDescent="0.3">
      <c r="A181" s="292"/>
      <c r="B181" s="8"/>
      <c r="C181" s="8"/>
      <c r="D181" s="9"/>
      <c r="E181" s="10" t="s">
        <v>2</v>
      </c>
      <c r="F181" s="11"/>
      <c r="G181" s="302"/>
      <c r="H181" s="303"/>
      <c r="I181" s="304"/>
      <c r="J181" s="12" t="s">
        <v>39</v>
      </c>
      <c r="K181" s="13"/>
      <c r="L181" s="13"/>
      <c r="M181" s="96"/>
      <c r="N181" s="2"/>
      <c r="V181" s="50"/>
    </row>
    <row r="182" spans="1:22" ht="21.6" thickTop="1" thickBot="1" x14ac:dyDescent="0.3">
      <c r="A182" s="290">
        <f t="shared" ref="A182" si="38">A178+1</f>
        <v>42</v>
      </c>
      <c r="B182" s="68" t="s">
        <v>29</v>
      </c>
      <c r="C182" s="68" t="s">
        <v>31</v>
      </c>
      <c r="D182" s="68" t="s">
        <v>18</v>
      </c>
      <c r="E182" s="293" t="s">
        <v>33</v>
      </c>
      <c r="F182" s="293"/>
      <c r="G182" s="293" t="s">
        <v>24</v>
      </c>
      <c r="H182" s="294"/>
      <c r="I182" s="45"/>
      <c r="J182" s="42" t="s">
        <v>0</v>
      </c>
      <c r="K182" s="43"/>
      <c r="L182" s="43"/>
      <c r="M182" s="97"/>
      <c r="N182" s="2"/>
      <c r="V182" s="50"/>
    </row>
    <row r="183" spans="1:22" ht="13.8" thickBot="1" x14ac:dyDescent="0.3">
      <c r="A183" s="291"/>
      <c r="B183" s="7"/>
      <c r="C183" s="7"/>
      <c r="D183" s="4"/>
      <c r="E183" s="7"/>
      <c r="F183" s="7"/>
      <c r="G183" s="295"/>
      <c r="H183" s="296"/>
      <c r="I183" s="297"/>
      <c r="J183" s="40" t="s">
        <v>37</v>
      </c>
      <c r="K183" s="40"/>
      <c r="L183" s="40"/>
      <c r="M183" s="95"/>
      <c r="N183" s="2"/>
      <c r="V183" s="50">
        <v>0</v>
      </c>
    </row>
    <row r="184" spans="1:22" ht="21" thickBot="1" x14ac:dyDescent="0.3">
      <c r="A184" s="291"/>
      <c r="B184" s="69" t="s">
        <v>30</v>
      </c>
      <c r="C184" s="69" t="s">
        <v>32</v>
      </c>
      <c r="D184" s="69" t="s">
        <v>17</v>
      </c>
      <c r="E184" s="298" t="s">
        <v>34</v>
      </c>
      <c r="F184" s="298"/>
      <c r="G184" s="299"/>
      <c r="H184" s="300"/>
      <c r="I184" s="301"/>
      <c r="J184" s="12" t="s">
        <v>38</v>
      </c>
      <c r="K184" s="13"/>
      <c r="L184" s="13"/>
      <c r="M184" s="96"/>
      <c r="N184" s="2"/>
      <c r="V184" s="50"/>
    </row>
    <row r="185" spans="1:22" ht="13.8" thickBot="1" x14ac:dyDescent="0.3">
      <c r="A185" s="292"/>
      <c r="B185" s="8"/>
      <c r="C185" s="8"/>
      <c r="D185" s="9"/>
      <c r="E185" s="10" t="s">
        <v>2</v>
      </c>
      <c r="F185" s="11"/>
      <c r="G185" s="302"/>
      <c r="H185" s="303"/>
      <c r="I185" s="304"/>
      <c r="J185" s="12" t="s">
        <v>39</v>
      </c>
      <c r="K185" s="13"/>
      <c r="L185" s="13"/>
      <c r="M185" s="96"/>
      <c r="N185" s="2"/>
      <c r="V185" s="50"/>
    </row>
    <row r="186" spans="1:22" ht="21.6" thickTop="1" thickBot="1" x14ac:dyDescent="0.3">
      <c r="A186" s="290">
        <f t="shared" ref="A186" si="39">A182+1</f>
        <v>43</v>
      </c>
      <c r="B186" s="68" t="s">
        <v>29</v>
      </c>
      <c r="C186" s="68" t="s">
        <v>31</v>
      </c>
      <c r="D186" s="68" t="s">
        <v>18</v>
      </c>
      <c r="E186" s="293" t="s">
        <v>33</v>
      </c>
      <c r="F186" s="293"/>
      <c r="G186" s="293" t="s">
        <v>24</v>
      </c>
      <c r="H186" s="294"/>
      <c r="I186" s="45"/>
      <c r="J186" s="42" t="s">
        <v>0</v>
      </c>
      <c r="K186" s="43"/>
      <c r="L186" s="43"/>
      <c r="M186" s="97"/>
      <c r="N186" s="2"/>
      <c r="V186" s="50"/>
    </row>
    <row r="187" spans="1:22" ht="13.8" thickBot="1" x14ac:dyDescent="0.3">
      <c r="A187" s="291"/>
      <c r="B187" s="7"/>
      <c r="C187" s="7"/>
      <c r="D187" s="4"/>
      <c r="E187" s="7"/>
      <c r="F187" s="7"/>
      <c r="G187" s="295"/>
      <c r="H187" s="296"/>
      <c r="I187" s="297"/>
      <c r="J187" s="40" t="s">
        <v>37</v>
      </c>
      <c r="K187" s="40"/>
      <c r="L187" s="40"/>
      <c r="M187" s="95"/>
      <c r="N187" s="2"/>
      <c r="V187" s="50">
        <v>0</v>
      </c>
    </row>
    <row r="188" spans="1:22" ht="21" thickBot="1" x14ac:dyDescent="0.3">
      <c r="A188" s="291"/>
      <c r="B188" s="69" t="s">
        <v>30</v>
      </c>
      <c r="C188" s="69" t="s">
        <v>32</v>
      </c>
      <c r="D188" s="69" t="s">
        <v>17</v>
      </c>
      <c r="E188" s="298" t="s">
        <v>34</v>
      </c>
      <c r="F188" s="298"/>
      <c r="G188" s="299"/>
      <c r="H188" s="300"/>
      <c r="I188" s="301"/>
      <c r="J188" s="12" t="s">
        <v>38</v>
      </c>
      <c r="K188" s="13"/>
      <c r="L188" s="13"/>
      <c r="M188" s="96"/>
      <c r="N188" s="2"/>
      <c r="V188" s="50"/>
    </row>
    <row r="189" spans="1:22" ht="13.8" thickBot="1" x14ac:dyDescent="0.3">
      <c r="A189" s="292"/>
      <c r="B189" s="8"/>
      <c r="C189" s="8"/>
      <c r="D189" s="9"/>
      <c r="E189" s="10" t="s">
        <v>2</v>
      </c>
      <c r="F189" s="11"/>
      <c r="G189" s="302"/>
      <c r="H189" s="303"/>
      <c r="I189" s="304"/>
      <c r="J189" s="12" t="s">
        <v>39</v>
      </c>
      <c r="K189" s="13"/>
      <c r="L189" s="13"/>
      <c r="M189" s="96"/>
      <c r="N189" s="2"/>
      <c r="V189" s="50"/>
    </row>
    <row r="190" spans="1:22" ht="21.6" thickTop="1" thickBot="1" x14ac:dyDescent="0.3">
      <c r="A190" s="290">
        <f t="shared" ref="A190" si="40">A186+1</f>
        <v>44</v>
      </c>
      <c r="B190" s="68" t="s">
        <v>29</v>
      </c>
      <c r="C190" s="68" t="s">
        <v>31</v>
      </c>
      <c r="D190" s="68" t="s">
        <v>18</v>
      </c>
      <c r="E190" s="293" t="s">
        <v>33</v>
      </c>
      <c r="F190" s="293"/>
      <c r="G190" s="293" t="s">
        <v>24</v>
      </c>
      <c r="H190" s="294"/>
      <c r="I190" s="45"/>
      <c r="J190" s="42" t="s">
        <v>0</v>
      </c>
      <c r="K190" s="43"/>
      <c r="L190" s="43"/>
      <c r="M190" s="97"/>
      <c r="N190" s="2"/>
      <c r="V190" s="50"/>
    </row>
    <row r="191" spans="1:22" ht="13.8" thickBot="1" x14ac:dyDescent="0.3">
      <c r="A191" s="291"/>
      <c r="B191" s="7"/>
      <c r="C191" s="7"/>
      <c r="D191" s="4"/>
      <c r="E191" s="7"/>
      <c r="F191" s="7"/>
      <c r="G191" s="295"/>
      <c r="H191" s="296"/>
      <c r="I191" s="297"/>
      <c r="J191" s="40" t="s">
        <v>37</v>
      </c>
      <c r="K191" s="40"/>
      <c r="L191" s="40"/>
      <c r="M191" s="95"/>
      <c r="N191" s="2"/>
      <c r="V191" s="50">
        <v>0</v>
      </c>
    </row>
    <row r="192" spans="1:22" ht="21" thickBot="1" x14ac:dyDescent="0.3">
      <c r="A192" s="291"/>
      <c r="B192" s="69" t="s">
        <v>30</v>
      </c>
      <c r="C192" s="69" t="s">
        <v>32</v>
      </c>
      <c r="D192" s="69" t="s">
        <v>17</v>
      </c>
      <c r="E192" s="298" t="s">
        <v>34</v>
      </c>
      <c r="F192" s="298"/>
      <c r="G192" s="299"/>
      <c r="H192" s="300"/>
      <c r="I192" s="301"/>
      <c r="J192" s="12" t="s">
        <v>38</v>
      </c>
      <c r="K192" s="13"/>
      <c r="L192" s="13"/>
      <c r="M192" s="96"/>
      <c r="N192" s="2"/>
      <c r="V192" s="50"/>
    </row>
    <row r="193" spans="1:22" ht="13.8" thickBot="1" x14ac:dyDescent="0.3">
      <c r="A193" s="292"/>
      <c r="B193" s="8"/>
      <c r="C193" s="8"/>
      <c r="D193" s="9"/>
      <c r="E193" s="10" t="s">
        <v>2</v>
      </c>
      <c r="F193" s="11"/>
      <c r="G193" s="302"/>
      <c r="H193" s="303"/>
      <c r="I193" s="304"/>
      <c r="J193" s="12" t="s">
        <v>39</v>
      </c>
      <c r="K193" s="13"/>
      <c r="L193" s="13"/>
      <c r="M193" s="96"/>
      <c r="N193" s="2"/>
      <c r="V193" s="50"/>
    </row>
    <row r="194" spans="1:22" ht="21.6" thickTop="1" thickBot="1" x14ac:dyDescent="0.3">
      <c r="A194" s="290">
        <f t="shared" ref="A194" si="41">A190+1</f>
        <v>45</v>
      </c>
      <c r="B194" s="68" t="s">
        <v>29</v>
      </c>
      <c r="C194" s="68" t="s">
        <v>31</v>
      </c>
      <c r="D194" s="68" t="s">
        <v>18</v>
      </c>
      <c r="E194" s="293" t="s">
        <v>33</v>
      </c>
      <c r="F194" s="293"/>
      <c r="G194" s="293" t="s">
        <v>24</v>
      </c>
      <c r="H194" s="294"/>
      <c r="I194" s="45"/>
      <c r="J194" s="42" t="s">
        <v>0</v>
      </c>
      <c r="K194" s="43"/>
      <c r="L194" s="43"/>
      <c r="M194" s="97"/>
      <c r="N194" s="2"/>
      <c r="V194" s="50"/>
    </row>
    <row r="195" spans="1:22" ht="13.8" thickBot="1" x14ac:dyDescent="0.3">
      <c r="A195" s="291"/>
      <c r="B195" s="7"/>
      <c r="C195" s="7"/>
      <c r="D195" s="4"/>
      <c r="E195" s="7"/>
      <c r="F195" s="7"/>
      <c r="G195" s="295"/>
      <c r="H195" s="296"/>
      <c r="I195" s="297"/>
      <c r="J195" s="40" t="s">
        <v>37</v>
      </c>
      <c r="K195" s="40"/>
      <c r="L195" s="40"/>
      <c r="M195" s="95"/>
      <c r="N195" s="2"/>
      <c r="V195" s="50">
        <v>0</v>
      </c>
    </row>
    <row r="196" spans="1:22" ht="21" thickBot="1" x14ac:dyDescent="0.3">
      <c r="A196" s="291"/>
      <c r="B196" s="69" t="s">
        <v>30</v>
      </c>
      <c r="C196" s="69" t="s">
        <v>32</v>
      </c>
      <c r="D196" s="69" t="s">
        <v>17</v>
      </c>
      <c r="E196" s="298" t="s">
        <v>34</v>
      </c>
      <c r="F196" s="298"/>
      <c r="G196" s="299"/>
      <c r="H196" s="300"/>
      <c r="I196" s="301"/>
      <c r="J196" s="12" t="s">
        <v>38</v>
      </c>
      <c r="K196" s="13"/>
      <c r="L196" s="13"/>
      <c r="M196" s="96"/>
      <c r="N196" s="2"/>
      <c r="V196" s="50"/>
    </row>
    <row r="197" spans="1:22" ht="13.8" thickBot="1" x14ac:dyDescent="0.3">
      <c r="A197" s="292"/>
      <c r="B197" s="8"/>
      <c r="C197" s="8"/>
      <c r="D197" s="9"/>
      <c r="E197" s="10" t="s">
        <v>2</v>
      </c>
      <c r="F197" s="11"/>
      <c r="G197" s="302"/>
      <c r="H197" s="303"/>
      <c r="I197" s="304"/>
      <c r="J197" s="12" t="s">
        <v>39</v>
      </c>
      <c r="K197" s="13"/>
      <c r="L197" s="13"/>
      <c r="M197" s="96"/>
      <c r="N197" s="2"/>
      <c r="V197" s="50"/>
    </row>
    <row r="198" spans="1:22" ht="21.6" thickTop="1" thickBot="1" x14ac:dyDescent="0.3">
      <c r="A198" s="290">
        <f t="shared" ref="A198" si="42">A194+1</f>
        <v>46</v>
      </c>
      <c r="B198" s="68" t="s">
        <v>29</v>
      </c>
      <c r="C198" s="68" t="s">
        <v>31</v>
      </c>
      <c r="D198" s="68" t="s">
        <v>18</v>
      </c>
      <c r="E198" s="293" t="s">
        <v>33</v>
      </c>
      <c r="F198" s="293"/>
      <c r="G198" s="293" t="s">
        <v>24</v>
      </c>
      <c r="H198" s="294"/>
      <c r="I198" s="45"/>
      <c r="J198" s="42" t="s">
        <v>0</v>
      </c>
      <c r="K198" s="43"/>
      <c r="L198" s="43"/>
      <c r="M198" s="97"/>
      <c r="N198" s="2"/>
      <c r="V198" s="50"/>
    </row>
    <row r="199" spans="1:22" ht="13.8" thickBot="1" x14ac:dyDescent="0.3">
      <c r="A199" s="291"/>
      <c r="B199" s="7"/>
      <c r="C199" s="7"/>
      <c r="D199" s="4"/>
      <c r="E199" s="7"/>
      <c r="F199" s="7"/>
      <c r="G199" s="295"/>
      <c r="H199" s="296"/>
      <c r="I199" s="297"/>
      <c r="J199" s="40" t="s">
        <v>37</v>
      </c>
      <c r="K199" s="40"/>
      <c r="L199" s="40"/>
      <c r="M199" s="95"/>
      <c r="N199" s="2"/>
      <c r="V199" s="50">
        <v>0</v>
      </c>
    </row>
    <row r="200" spans="1:22" ht="21" thickBot="1" x14ac:dyDescent="0.3">
      <c r="A200" s="291"/>
      <c r="B200" s="69" t="s">
        <v>30</v>
      </c>
      <c r="C200" s="69" t="s">
        <v>32</v>
      </c>
      <c r="D200" s="69" t="s">
        <v>17</v>
      </c>
      <c r="E200" s="298" t="s">
        <v>34</v>
      </c>
      <c r="F200" s="298"/>
      <c r="G200" s="299"/>
      <c r="H200" s="300"/>
      <c r="I200" s="301"/>
      <c r="J200" s="12" t="s">
        <v>38</v>
      </c>
      <c r="K200" s="13"/>
      <c r="L200" s="13"/>
      <c r="M200" s="96"/>
      <c r="N200" s="2"/>
      <c r="V200" s="50"/>
    </row>
    <row r="201" spans="1:22" ht="13.8" thickBot="1" x14ac:dyDescent="0.3">
      <c r="A201" s="292"/>
      <c r="B201" s="8"/>
      <c r="C201" s="8"/>
      <c r="D201" s="9"/>
      <c r="E201" s="10" t="s">
        <v>2</v>
      </c>
      <c r="F201" s="11"/>
      <c r="G201" s="302"/>
      <c r="H201" s="303"/>
      <c r="I201" s="304"/>
      <c r="J201" s="12" t="s">
        <v>39</v>
      </c>
      <c r="K201" s="13"/>
      <c r="L201" s="13"/>
      <c r="M201" s="96"/>
      <c r="N201" s="2"/>
      <c r="V201" s="50"/>
    </row>
    <row r="202" spans="1:22" ht="21.6" thickTop="1" thickBot="1" x14ac:dyDescent="0.3">
      <c r="A202" s="290">
        <f t="shared" ref="A202" si="43">A198+1</f>
        <v>47</v>
      </c>
      <c r="B202" s="68" t="s">
        <v>29</v>
      </c>
      <c r="C202" s="68" t="s">
        <v>31</v>
      </c>
      <c r="D202" s="68" t="s">
        <v>18</v>
      </c>
      <c r="E202" s="293" t="s">
        <v>33</v>
      </c>
      <c r="F202" s="293"/>
      <c r="G202" s="293" t="s">
        <v>24</v>
      </c>
      <c r="H202" s="294"/>
      <c r="I202" s="45"/>
      <c r="J202" s="42" t="s">
        <v>0</v>
      </c>
      <c r="K202" s="43"/>
      <c r="L202" s="43"/>
      <c r="M202" s="97"/>
      <c r="N202" s="2"/>
      <c r="V202" s="50"/>
    </row>
    <row r="203" spans="1:22" ht="13.8" thickBot="1" x14ac:dyDescent="0.3">
      <c r="A203" s="291"/>
      <c r="B203" s="7"/>
      <c r="C203" s="7"/>
      <c r="D203" s="4"/>
      <c r="E203" s="7"/>
      <c r="F203" s="7"/>
      <c r="G203" s="295"/>
      <c r="H203" s="296"/>
      <c r="I203" s="297"/>
      <c r="J203" s="40" t="s">
        <v>37</v>
      </c>
      <c r="K203" s="40"/>
      <c r="L203" s="40"/>
      <c r="M203" s="95"/>
      <c r="N203" s="2"/>
      <c r="V203" s="50">
        <v>0</v>
      </c>
    </row>
    <row r="204" spans="1:22" ht="21" thickBot="1" x14ac:dyDescent="0.3">
      <c r="A204" s="291"/>
      <c r="B204" s="69" t="s">
        <v>30</v>
      </c>
      <c r="C204" s="69" t="s">
        <v>32</v>
      </c>
      <c r="D204" s="69" t="s">
        <v>17</v>
      </c>
      <c r="E204" s="298" t="s">
        <v>34</v>
      </c>
      <c r="F204" s="298"/>
      <c r="G204" s="299"/>
      <c r="H204" s="300"/>
      <c r="I204" s="301"/>
      <c r="J204" s="12" t="s">
        <v>38</v>
      </c>
      <c r="K204" s="13"/>
      <c r="L204" s="13"/>
      <c r="M204" s="96"/>
      <c r="N204" s="2"/>
      <c r="V204" s="50"/>
    </row>
    <row r="205" spans="1:22" ht="13.8" thickBot="1" x14ac:dyDescent="0.3">
      <c r="A205" s="292"/>
      <c r="B205" s="8"/>
      <c r="C205" s="8"/>
      <c r="D205" s="9"/>
      <c r="E205" s="10" t="s">
        <v>2</v>
      </c>
      <c r="F205" s="11"/>
      <c r="G205" s="302"/>
      <c r="H205" s="303"/>
      <c r="I205" s="304"/>
      <c r="J205" s="12" t="s">
        <v>39</v>
      </c>
      <c r="K205" s="13"/>
      <c r="L205" s="13"/>
      <c r="M205" s="96"/>
      <c r="N205" s="2"/>
      <c r="V205" s="50"/>
    </row>
    <row r="206" spans="1:22" ht="21.6" thickTop="1" thickBot="1" x14ac:dyDescent="0.3">
      <c r="A206" s="290">
        <f t="shared" ref="A206" si="44">A202+1</f>
        <v>48</v>
      </c>
      <c r="B206" s="68" t="s">
        <v>29</v>
      </c>
      <c r="C206" s="68" t="s">
        <v>31</v>
      </c>
      <c r="D206" s="68" t="s">
        <v>18</v>
      </c>
      <c r="E206" s="293" t="s">
        <v>33</v>
      </c>
      <c r="F206" s="293"/>
      <c r="G206" s="293" t="s">
        <v>24</v>
      </c>
      <c r="H206" s="294"/>
      <c r="I206" s="45"/>
      <c r="J206" s="42" t="s">
        <v>0</v>
      </c>
      <c r="K206" s="43"/>
      <c r="L206" s="43"/>
      <c r="M206" s="97"/>
      <c r="N206" s="2"/>
      <c r="V206" s="50"/>
    </row>
    <row r="207" spans="1:22" ht="13.8" thickBot="1" x14ac:dyDescent="0.3">
      <c r="A207" s="291"/>
      <c r="B207" s="7"/>
      <c r="C207" s="7"/>
      <c r="D207" s="4"/>
      <c r="E207" s="7"/>
      <c r="F207" s="7"/>
      <c r="G207" s="295"/>
      <c r="H207" s="296"/>
      <c r="I207" s="297"/>
      <c r="J207" s="40" t="s">
        <v>37</v>
      </c>
      <c r="K207" s="40"/>
      <c r="L207" s="40"/>
      <c r="M207" s="95"/>
      <c r="N207" s="2"/>
      <c r="V207" s="50">
        <v>0</v>
      </c>
    </row>
    <row r="208" spans="1:22" ht="21" thickBot="1" x14ac:dyDescent="0.3">
      <c r="A208" s="291"/>
      <c r="B208" s="69" t="s">
        <v>30</v>
      </c>
      <c r="C208" s="69" t="s">
        <v>32</v>
      </c>
      <c r="D208" s="69" t="s">
        <v>17</v>
      </c>
      <c r="E208" s="298" t="s">
        <v>34</v>
      </c>
      <c r="F208" s="298"/>
      <c r="G208" s="299"/>
      <c r="H208" s="300"/>
      <c r="I208" s="301"/>
      <c r="J208" s="12" t="s">
        <v>38</v>
      </c>
      <c r="K208" s="13"/>
      <c r="L208" s="13"/>
      <c r="M208" s="96"/>
      <c r="N208" s="2"/>
      <c r="V208" s="50"/>
    </row>
    <row r="209" spans="1:22" ht="13.8" thickBot="1" x14ac:dyDescent="0.3">
      <c r="A209" s="292"/>
      <c r="B209" s="8"/>
      <c r="C209" s="8"/>
      <c r="D209" s="9"/>
      <c r="E209" s="10" t="s">
        <v>2</v>
      </c>
      <c r="F209" s="11"/>
      <c r="G209" s="302"/>
      <c r="H209" s="303"/>
      <c r="I209" s="304"/>
      <c r="J209" s="12" t="s">
        <v>39</v>
      </c>
      <c r="K209" s="13"/>
      <c r="L209" s="13"/>
      <c r="M209" s="96"/>
      <c r="N209" s="2"/>
      <c r="V209" s="50"/>
    </row>
    <row r="210" spans="1:22" ht="21.6" thickTop="1" thickBot="1" x14ac:dyDescent="0.3">
      <c r="A210" s="290">
        <f t="shared" ref="A210" si="45">A206+1</f>
        <v>49</v>
      </c>
      <c r="B210" s="68" t="s">
        <v>29</v>
      </c>
      <c r="C210" s="68" t="s">
        <v>31</v>
      </c>
      <c r="D210" s="68" t="s">
        <v>18</v>
      </c>
      <c r="E210" s="293" t="s">
        <v>33</v>
      </c>
      <c r="F210" s="293"/>
      <c r="G210" s="293" t="s">
        <v>24</v>
      </c>
      <c r="H210" s="294"/>
      <c r="I210" s="45"/>
      <c r="J210" s="42" t="s">
        <v>0</v>
      </c>
      <c r="K210" s="43"/>
      <c r="L210" s="43"/>
      <c r="M210" s="97"/>
      <c r="N210" s="2"/>
      <c r="V210" s="50"/>
    </row>
    <row r="211" spans="1:22" ht="13.8" thickBot="1" x14ac:dyDescent="0.3">
      <c r="A211" s="291"/>
      <c r="B211" s="7"/>
      <c r="C211" s="7"/>
      <c r="D211" s="4"/>
      <c r="E211" s="7"/>
      <c r="F211" s="7"/>
      <c r="G211" s="295"/>
      <c r="H211" s="296"/>
      <c r="I211" s="297"/>
      <c r="J211" s="40" t="s">
        <v>37</v>
      </c>
      <c r="K211" s="40"/>
      <c r="L211" s="40"/>
      <c r="M211" s="95"/>
      <c r="N211" s="2"/>
      <c r="V211" s="50">
        <v>0</v>
      </c>
    </row>
    <row r="212" spans="1:22" ht="21" thickBot="1" x14ac:dyDescent="0.3">
      <c r="A212" s="291"/>
      <c r="B212" s="69" t="s">
        <v>30</v>
      </c>
      <c r="C212" s="69" t="s">
        <v>32</v>
      </c>
      <c r="D212" s="69" t="s">
        <v>17</v>
      </c>
      <c r="E212" s="298" t="s">
        <v>34</v>
      </c>
      <c r="F212" s="298"/>
      <c r="G212" s="299"/>
      <c r="H212" s="300"/>
      <c r="I212" s="301"/>
      <c r="J212" s="12" t="s">
        <v>38</v>
      </c>
      <c r="K212" s="13"/>
      <c r="L212" s="13"/>
      <c r="M212" s="96"/>
      <c r="N212" s="2"/>
      <c r="V212" s="50"/>
    </row>
    <row r="213" spans="1:22" ht="13.8" thickBot="1" x14ac:dyDescent="0.3">
      <c r="A213" s="292"/>
      <c r="B213" s="8"/>
      <c r="C213" s="8"/>
      <c r="D213" s="9"/>
      <c r="E213" s="10" t="s">
        <v>2</v>
      </c>
      <c r="F213" s="11"/>
      <c r="G213" s="302"/>
      <c r="H213" s="303"/>
      <c r="I213" s="304"/>
      <c r="J213" s="12" t="s">
        <v>39</v>
      </c>
      <c r="K213" s="13"/>
      <c r="L213" s="13"/>
      <c r="M213" s="96"/>
      <c r="N213" s="2"/>
      <c r="V213" s="50"/>
    </row>
    <row r="214" spans="1:22" ht="21.6" thickTop="1" thickBot="1" x14ac:dyDescent="0.3">
      <c r="A214" s="290">
        <f t="shared" ref="A214" si="46">A210+1</f>
        <v>50</v>
      </c>
      <c r="B214" s="68" t="s">
        <v>29</v>
      </c>
      <c r="C214" s="68" t="s">
        <v>31</v>
      </c>
      <c r="D214" s="68" t="s">
        <v>18</v>
      </c>
      <c r="E214" s="293" t="s">
        <v>33</v>
      </c>
      <c r="F214" s="293"/>
      <c r="G214" s="293" t="s">
        <v>24</v>
      </c>
      <c r="H214" s="294"/>
      <c r="I214" s="45"/>
      <c r="J214" s="42" t="s">
        <v>0</v>
      </c>
      <c r="K214" s="43"/>
      <c r="L214" s="43"/>
      <c r="M214" s="97"/>
      <c r="N214" s="2"/>
      <c r="V214" s="50"/>
    </row>
    <row r="215" spans="1:22" ht="13.8" thickBot="1" x14ac:dyDescent="0.3">
      <c r="A215" s="291"/>
      <c r="B215" s="7"/>
      <c r="C215" s="7"/>
      <c r="D215" s="4"/>
      <c r="E215" s="7"/>
      <c r="F215" s="7"/>
      <c r="G215" s="295"/>
      <c r="H215" s="296"/>
      <c r="I215" s="297"/>
      <c r="J215" s="40" t="s">
        <v>37</v>
      </c>
      <c r="K215" s="40"/>
      <c r="L215" s="40"/>
      <c r="M215" s="95"/>
      <c r="N215" s="2"/>
      <c r="V215" s="50">
        <v>0</v>
      </c>
    </row>
    <row r="216" spans="1:22" ht="21" thickBot="1" x14ac:dyDescent="0.3">
      <c r="A216" s="291"/>
      <c r="B216" s="69" t="s">
        <v>30</v>
      </c>
      <c r="C216" s="69" t="s">
        <v>32</v>
      </c>
      <c r="D216" s="69" t="s">
        <v>17</v>
      </c>
      <c r="E216" s="298" t="s">
        <v>34</v>
      </c>
      <c r="F216" s="298"/>
      <c r="G216" s="299"/>
      <c r="H216" s="300"/>
      <c r="I216" s="301"/>
      <c r="J216" s="12" t="s">
        <v>38</v>
      </c>
      <c r="K216" s="13"/>
      <c r="L216" s="13"/>
      <c r="M216" s="96"/>
      <c r="N216" s="2"/>
      <c r="V216" s="50"/>
    </row>
    <row r="217" spans="1:22" ht="13.8" thickBot="1" x14ac:dyDescent="0.3">
      <c r="A217" s="292"/>
      <c r="B217" s="8"/>
      <c r="C217" s="8"/>
      <c r="D217" s="9"/>
      <c r="E217" s="10" t="s">
        <v>2</v>
      </c>
      <c r="F217" s="11"/>
      <c r="G217" s="302"/>
      <c r="H217" s="303"/>
      <c r="I217" s="304"/>
      <c r="J217" s="12" t="s">
        <v>39</v>
      </c>
      <c r="K217" s="13"/>
      <c r="L217" s="13"/>
      <c r="M217" s="96"/>
      <c r="N217" s="2"/>
      <c r="V217" s="50"/>
    </row>
    <row r="218" spans="1:22" ht="21.6" thickTop="1" thickBot="1" x14ac:dyDescent="0.3">
      <c r="A218" s="290">
        <f t="shared" ref="A218" si="47">A214+1</f>
        <v>51</v>
      </c>
      <c r="B218" s="68" t="s">
        <v>29</v>
      </c>
      <c r="C218" s="68" t="s">
        <v>31</v>
      </c>
      <c r="D218" s="68" t="s">
        <v>18</v>
      </c>
      <c r="E218" s="293" t="s">
        <v>33</v>
      </c>
      <c r="F218" s="293"/>
      <c r="G218" s="293" t="s">
        <v>24</v>
      </c>
      <c r="H218" s="294"/>
      <c r="I218" s="45"/>
      <c r="J218" s="42" t="s">
        <v>0</v>
      </c>
      <c r="K218" s="43"/>
      <c r="L218" s="43"/>
      <c r="M218" s="97"/>
      <c r="N218" s="2"/>
      <c r="V218" s="50"/>
    </row>
    <row r="219" spans="1:22" ht="13.8" thickBot="1" x14ac:dyDescent="0.3">
      <c r="A219" s="291"/>
      <c r="B219" s="7"/>
      <c r="C219" s="7"/>
      <c r="D219" s="4"/>
      <c r="E219" s="7"/>
      <c r="F219" s="7"/>
      <c r="G219" s="295"/>
      <c r="H219" s="296"/>
      <c r="I219" s="297"/>
      <c r="J219" s="40" t="s">
        <v>37</v>
      </c>
      <c r="K219" s="40"/>
      <c r="L219" s="40"/>
      <c r="M219" s="95"/>
      <c r="N219" s="2"/>
      <c r="V219" s="50">
        <v>0</v>
      </c>
    </row>
    <row r="220" spans="1:22" ht="21" thickBot="1" x14ac:dyDescent="0.3">
      <c r="A220" s="291"/>
      <c r="B220" s="69" t="s">
        <v>30</v>
      </c>
      <c r="C220" s="69" t="s">
        <v>32</v>
      </c>
      <c r="D220" s="69" t="s">
        <v>17</v>
      </c>
      <c r="E220" s="298" t="s">
        <v>34</v>
      </c>
      <c r="F220" s="298"/>
      <c r="G220" s="299"/>
      <c r="H220" s="300"/>
      <c r="I220" s="301"/>
      <c r="J220" s="12" t="s">
        <v>38</v>
      </c>
      <c r="K220" s="13"/>
      <c r="L220" s="13"/>
      <c r="M220" s="96"/>
      <c r="N220" s="2"/>
      <c r="V220" s="50"/>
    </row>
    <row r="221" spans="1:22" ht="13.8" thickBot="1" x14ac:dyDescent="0.3">
      <c r="A221" s="292"/>
      <c r="B221" s="8"/>
      <c r="C221" s="8"/>
      <c r="D221" s="9"/>
      <c r="E221" s="10" t="s">
        <v>2</v>
      </c>
      <c r="F221" s="11"/>
      <c r="G221" s="302"/>
      <c r="H221" s="303"/>
      <c r="I221" s="304"/>
      <c r="J221" s="12" t="s">
        <v>39</v>
      </c>
      <c r="K221" s="13"/>
      <c r="L221" s="13"/>
      <c r="M221" s="96"/>
      <c r="N221" s="2"/>
      <c r="V221" s="50"/>
    </row>
    <row r="222" spans="1:22" ht="21.6" thickTop="1" thickBot="1" x14ac:dyDescent="0.3">
      <c r="A222" s="290">
        <f t="shared" ref="A222" si="48">A218+1</f>
        <v>52</v>
      </c>
      <c r="B222" s="68" t="s">
        <v>29</v>
      </c>
      <c r="C222" s="68" t="s">
        <v>31</v>
      </c>
      <c r="D222" s="68" t="s">
        <v>18</v>
      </c>
      <c r="E222" s="293" t="s">
        <v>33</v>
      </c>
      <c r="F222" s="293"/>
      <c r="G222" s="293" t="s">
        <v>24</v>
      </c>
      <c r="H222" s="294"/>
      <c r="I222" s="45"/>
      <c r="J222" s="42" t="s">
        <v>0</v>
      </c>
      <c r="K222" s="43"/>
      <c r="L222" s="43"/>
      <c r="M222" s="97"/>
      <c r="N222" s="2"/>
      <c r="V222" s="50"/>
    </row>
    <row r="223" spans="1:22" ht="13.8" thickBot="1" x14ac:dyDescent="0.3">
      <c r="A223" s="291"/>
      <c r="B223" s="7"/>
      <c r="C223" s="7"/>
      <c r="D223" s="4"/>
      <c r="E223" s="7"/>
      <c r="F223" s="7"/>
      <c r="G223" s="295"/>
      <c r="H223" s="296"/>
      <c r="I223" s="297"/>
      <c r="J223" s="40" t="s">
        <v>37</v>
      </c>
      <c r="K223" s="40"/>
      <c r="L223" s="40"/>
      <c r="M223" s="95"/>
      <c r="N223" s="2"/>
      <c r="V223" s="50">
        <v>0</v>
      </c>
    </row>
    <row r="224" spans="1:22" ht="21" thickBot="1" x14ac:dyDescent="0.3">
      <c r="A224" s="291"/>
      <c r="B224" s="69" t="s">
        <v>30</v>
      </c>
      <c r="C224" s="69" t="s">
        <v>32</v>
      </c>
      <c r="D224" s="69" t="s">
        <v>17</v>
      </c>
      <c r="E224" s="298" t="s">
        <v>34</v>
      </c>
      <c r="F224" s="298"/>
      <c r="G224" s="299"/>
      <c r="H224" s="300"/>
      <c r="I224" s="301"/>
      <c r="J224" s="12" t="s">
        <v>38</v>
      </c>
      <c r="K224" s="13"/>
      <c r="L224" s="13"/>
      <c r="M224" s="96"/>
      <c r="N224" s="2"/>
      <c r="V224" s="50"/>
    </row>
    <row r="225" spans="1:22" ht="13.8" thickBot="1" x14ac:dyDescent="0.3">
      <c r="A225" s="292"/>
      <c r="B225" s="8"/>
      <c r="C225" s="8"/>
      <c r="D225" s="9"/>
      <c r="E225" s="10" t="s">
        <v>2</v>
      </c>
      <c r="F225" s="11"/>
      <c r="G225" s="302"/>
      <c r="H225" s="303"/>
      <c r="I225" s="304"/>
      <c r="J225" s="12" t="s">
        <v>39</v>
      </c>
      <c r="K225" s="13"/>
      <c r="L225" s="13"/>
      <c r="M225" s="96"/>
      <c r="N225" s="2"/>
      <c r="V225" s="50"/>
    </row>
    <row r="226" spans="1:22" ht="21.6" thickTop="1" thickBot="1" x14ac:dyDescent="0.3">
      <c r="A226" s="290">
        <f t="shared" ref="A226" si="49">A222+1</f>
        <v>53</v>
      </c>
      <c r="B226" s="68" t="s">
        <v>29</v>
      </c>
      <c r="C226" s="68" t="s">
        <v>31</v>
      </c>
      <c r="D226" s="68" t="s">
        <v>18</v>
      </c>
      <c r="E226" s="293" t="s">
        <v>33</v>
      </c>
      <c r="F226" s="293"/>
      <c r="G226" s="293" t="s">
        <v>24</v>
      </c>
      <c r="H226" s="294"/>
      <c r="I226" s="45"/>
      <c r="J226" s="42" t="s">
        <v>0</v>
      </c>
      <c r="K226" s="43"/>
      <c r="L226" s="43"/>
      <c r="M226" s="97"/>
      <c r="N226" s="2"/>
      <c r="V226" s="50"/>
    </row>
    <row r="227" spans="1:22" ht="13.8" thickBot="1" x14ac:dyDescent="0.3">
      <c r="A227" s="291"/>
      <c r="B227" s="7"/>
      <c r="C227" s="7"/>
      <c r="D227" s="4"/>
      <c r="E227" s="7"/>
      <c r="F227" s="7"/>
      <c r="G227" s="295"/>
      <c r="H227" s="296"/>
      <c r="I227" s="297"/>
      <c r="J227" s="40" t="s">
        <v>37</v>
      </c>
      <c r="K227" s="40"/>
      <c r="L227" s="40"/>
      <c r="M227" s="95"/>
      <c r="N227" s="2"/>
      <c r="V227" s="50">
        <v>0</v>
      </c>
    </row>
    <row r="228" spans="1:22" ht="21" thickBot="1" x14ac:dyDescent="0.3">
      <c r="A228" s="291"/>
      <c r="B228" s="69" t="s">
        <v>30</v>
      </c>
      <c r="C228" s="69" t="s">
        <v>32</v>
      </c>
      <c r="D228" s="69" t="s">
        <v>17</v>
      </c>
      <c r="E228" s="298" t="s">
        <v>34</v>
      </c>
      <c r="F228" s="298"/>
      <c r="G228" s="299"/>
      <c r="H228" s="300"/>
      <c r="I228" s="301"/>
      <c r="J228" s="12" t="s">
        <v>38</v>
      </c>
      <c r="K228" s="13"/>
      <c r="L228" s="13"/>
      <c r="M228" s="96"/>
      <c r="N228" s="2"/>
      <c r="V228" s="50"/>
    </row>
    <row r="229" spans="1:22" ht="13.8" thickBot="1" x14ac:dyDescent="0.3">
      <c r="A229" s="292"/>
      <c r="B229" s="8"/>
      <c r="C229" s="8"/>
      <c r="D229" s="9"/>
      <c r="E229" s="10" t="s">
        <v>2</v>
      </c>
      <c r="F229" s="11"/>
      <c r="G229" s="302"/>
      <c r="H229" s="303"/>
      <c r="I229" s="304"/>
      <c r="J229" s="12" t="s">
        <v>39</v>
      </c>
      <c r="K229" s="13"/>
      <c r="L229" s="13"/>
      <c r="M229" s="96"/>
      <c r="N229" s="2"/>
      <c r="V229" s="50"/>
    </row>
    <row r="230" spans="1:22" ht="21.6" thickTop="1" thickBot="1" x14ac:dyDescent="0.3">
      <c r="A230" s="290">
        <f t="shared" ref="A230" si="50">A226+1</f>
        <v>54</v>
      </c>
      <c r="B230" s="68" t="s">
        <v>29</v>
      </c>
      <c r="C230" s="68" t="s">
        <v>31</v>
      </c>
      <c r="D230" s="68" t="s">
        <v>18</v>
      </c>
      <c r="E230" s="293" t="s">
        <v>33</v>
      </c>
      <c r="F230" s="293"/>
      <c r="G230" s="293" t="s">
        <v>24</v>
      </c>
      <c r="H230" s="294"/>
      <c r="I230" s="45"/>
      <c r="J230" s="42" t="s">
        <v>0</v>
      </c>
      <c r="K230" s="43"/>
      <c r="L230" s="43"/>
      <c r="M230" s="97"/>
      <c r="N230" s="2"/>
      <c r="V230" s="50"/>
    </row>
    <row r="231" spans="1:22" ht="13.8" thickBot="1" x14ac:dyDescent="0.3">
      <c r="A231" s="291"/>
      <c r="B231" s="7"/>
      <c r="C231" s="7"/>
      <c r="D231" s="4"/>
      <c r="E231" s="7"/>
      <c r="F231" s="7"/>
      <c r="G231" s="295"/>
      <c r="H231" s="296"/>
      <c r="I231" s="297"/>
      <c r="J231" s="40" t="s">
        <v>37</v>
      </c>
      <c r="K231" s="40"/>
      <c r="L231" s="40"/>
      <c r="M231" s="95"/>
      <c r="N231" s="2"/>
      <c r="V231" s="50">
        <v>0</v>
      </c>
    </row>
    <row r="232" spans="1:22" ht="21" thickBot="1" x14ac:dyDescent="0.3">
      <c r="A232" s="291"/>
      <c r="B232" s="69" t="s">
        <v>30</v>
      </c>
      <c r="C232" s="69" t="s">
        <v>32</v>
      </c>
      <c r="D232" s="69" t="s">
        <v>17</v>
      </c>
      <c r="E232" s="298" t="s">
        <v>34</v>
      </c>
      <c r="F232" s="298"/>
      <c r="G232" s="299"/>
      <c r="H232" s="300"/>
      <c r="I232" s="301"/>
      <c r="J232" s="12" t="s">
        <v>38</v>
      </c>
      <c r="K232" s="13"/>
      <c r="L232" s="13"/>
      <c r="M232" s="96"/>
      <c r="N232" s="2"/>
      <c r="V232" s="50"/>
    </row>
    <row r="233" spans="1:22" ht="13.8" thickBot="1" x14ac:dyDescent="0.3">
      <c r="A233" s="292"/>
      <c r="B233" s="8"/>
      <c r="C233" s="8"/>
      <c r="D233" s="9"/>
      <c r="E233" s="10" t="s">
        <v>2</v>
      </c>
      <c r="F233" s="11"/>
      <c r="G233" s="302"/>
      <c r="H233" s="303"/>
      <c r="I233" s="304"/>
      <c r="J233" s="12" t="s">
        <v>39</v>
      </c>
      <c r="K233" s="13"/>
      <c r="L233" s="13"/>
      <c r="M233" s="96"/>
      <c r="N233" s="2"/>
      <c r="V233" s="50"/>
    </row>
    <row r="234" spans="1:22" ht="21.6" thickTop="1" thickBot="1" x14ac:dyDescent="0.3">
      <c r="A234" s="290">
        <f t="shared" ref="A234" si="51">A230+1</f>
        <v>55</v>
      </c>
      <c r="B234" s="68" t="s">
        <v>29</v>
      </c>
      <c r="C234" s="68" t="s">
        <v>31</v>
      </c>
      <c r="D234" s="68" t="s">
        <v>18</v>
      </c>
      <c r="E234" s="293" t="s">
        <v>33</v>
      </c>
      <c r="F234" s="293"/>
      <c r="G234" s="293" t="s">
        <v>24</v>
      </c>
      <c r="H234" s="294"/>
      <c r="I234" s="45"/>
      <c r="J234" s="42" t="s">
        <v>0</v>
      </c>
      <c r="K234" s="43"/>
      <c r="L234" s="43"/>
      <c r="M234" s="97"/>
      <c r="N234" s="2"/>
      <c r="V234" s="50"/>
    </row>
    <row r="235" spans="1:22" ht="13.8" thickBot="1" x14ac:dyDescent="0.3">
      <c r="A235" s="291"/>
      <c r="B235" s="7"/>
      <c r="C235" s="7"/>
      <c r="D235" s="4"/>
      <c r="E235" s="7"/>
      <c r="F235" s="7"/>
      <c r="G235" s="295"/>
      <c r="H235" s="296"/>
      <c r="I235" s="297"/>
      <c r="J235" s="40" t="s">
        <v>37</v>
      </c>
      <c r="K235" s="40"/>
      <c r="L235" s="40"/>
      <c r="M235" s="95"/>
      <c r="N235" s="2"/>
      <c r="V235" s="50">
        <v>0</v>
      </c>
    </row>
    <row r="236" spans="1:22" ht="21" thickBot="1" x14ac:dyDescent="0.3">
      <c r="A236" s="291"/>
      <c r="B236" s="69" t="s">
        <v>30</v>
      </c>
      <c r="C236" s="69" t="s">
        <v>32</v>
      </c>
      <c r="D236" s="69" t="s">
        <v>17</v>
      </c>
      <c r="E236" s="298" t="s">
        <v>34</v>
      </c>
      <c r="F236" s="298"/>
      <c r="G236" s="299"/>
      <c r="H236" s="300"/>
      <c r="I236" s="301"/>
      <c r="J236" s="12" t="s">
        <v>38</v>
      </c>
      <c r="K236" s="13"/>
      <c r="L236" s="13"/>
      <c r="M236" s="96"/>
      <c r="N236" s="2"/>
      <c r="V236" s="50"/>
    </row>
    <row r="237" spans="1:22" ht="13.8" thickBot="1" x14ac:dyDescent="0.3">
      <c r="A237" s="292"/>
      <c r="B237" s="8"/>
      <c r="C237" s="8"/>
      <c r="D237" s="9"/>
      <c r="E237" s="10" t="s">
        <v>2</v>
      </c>
      <c r="F237" s="11"/>
      <c r="G237" s="302"/>
      <c r="H237" s="303"/>
      <c r="I237" s="304"/>
      <c r="J237" s="12" t="s">
        <v>39</v>
      </c>
      <c r="K237" s="13"/>
      <c r="L237" s="13"/>
      <c r="M237" s="96"/>
      <c r="N237" s="2"/>
      <c r="V237" s="50"/>
    </row>
    <row r="238" spans="1:22" ht="21.6" thickTop="1" thickBot="1" x14ac:dyDescent="0.3">
      <c r="A238" s="290">
        <f t="shared" ref="A238" si="52">A234+1</f>
        <v>56</v>
      </c>
      <c r="B238" s="68" t="s">
        <v>29</v>
      </c>
      <c r="C238" s="68" t="s">
        <v>31</v>
      </c>
      <c r="D238" s="68" t="s">
        <v>18</v>
      </c>
      <c r="E238" s="293" t="s">
        <v>33</v>
      </c>
      <c r="F238" s="293"/>
      <c r="G238" s="293" t="s">
        <v>24</v>
      </c>
      <c r="H238" s="294"/>
      <c r="I238" s="45"/>
      <c r="J238" s="42" t="s">
        <v>0</v>
      </c>
      <c r="K238" s="43"/>
      <c r="L238" s="43"/>
      <c r="M238" s="97"/>
      <c r="N238" s="2"/>
      <c r="V238" s="50"/>
    </row>
    <row r="239" spans="1:22" ht="13.8" thickBot="1" x14ac:dyDescent="0.3">
      <c r="A239" s="291"/>
      <c r="B239" s="7"/>
      <c r="C239" s="7"/>
      <c r="D239" s="4"/>
      <c r="E239" s="7"/>
      <c r="F239" s="7"/>
      <c r="G239" s="295"/>
      <c r="H239" s="296"/>
      <c r="I239" s="297"/>
      <c r="J239" s="40" t="s">
        <v>37</v>
      </c>
      <c r="K239" s="40"/>
      <c r="L239" s="40"/>
      <c r="M239" s="95"/>
      <c r="N239" s="2"/>
      <c r="V239" s="50">
        <v>0</v>
      </c>
    </row>
    <row r="240" spans="1:22" ht="21" thickBot="1" x14ac:dyDescent="0.3">
      <c r="A240" s="291"/>
      <c r="B240" s="69" t="s">
        <v>30</v>
      </c>
      <c r="C240" s="69" t="s">
        <v>32</v>
      </c>
      <c r="D240" s="69" t="s">
        <v>17</v>
      </c>
      <c r="E240" s="298" t="s">
        <v>34</v>
      </c>
      <c r="F240" s="298"/>
      <c r="G240" s="299"/>
      <c r="H240" s="300"/>
      <c r="I240" s="301"/>
      <c r="J240" s="12" t="s">
        <v>38</v>
      </c>
      <c r="K240" s="13"/>
      <c r="L240" s="13"/>
      <c r="M240" s="96"/>
      <c r="N240" s="2"/>
      <c r="V240" s="50"/>
    </row>
    <row r="241" spans="1:22" ht="13.8" thickBot="1" x14ac:dyDescent="0.3">
      <c r="A241" s="292"/>
      <c r="B241" s="8"/>
      <c r="C241" s="8"/>
      <c r="D241" s="9"/>
      <c r="E241" s="10" t="s">
        <v>2</v>
      </c>
      <c r="F241" s="11"/>
      <c r="G241" s="302"/>
      <c r="H241" s="303"/>
      <c r="I241" s="304"/>
      <c r="J241" s="12" t="s">
        <v>39</v>
      </c>
      <c r="K241" s="13"/>
      <c r="L241" s="13"/>
      <c r="M241" s="96"/>
      <c r="N241" s="2"/>
      <c r="V241" s="50"/>
    </row>
    <row r="242" spans="1:22" ht="21.6" thickTop="1" thickBot="1" x14ac:dyDescent="0.3">
      <c r="A242" s="290">
        <f t="shared" ref="A242" si="53">A238+1</f>
        <v>57</v>
      </c>
      <c r="B242" s="68" t="s">
        <v>29</v>
      </c>
      <c r="C242" s="68" t="s">
        <v>31</v>
      </c>
      <c r="D242" s="68" t="s">
        <v>18</v>
      </c>
      <c r="E242" s="293" t="s">
        <v>33</v>
      </c>
      <c r="F242" s="293"/>
      <c r="G242" s="293" t="s">
        <v>24</v>
      </c>
      <c r="H242" s="294"/>
      <c r="I242" s="45"/>
      <c r="J242" s="42" t="s">
        <v>0</v>
      </c>
      <c r="K242" s="43"/>
      <c r="L242" s="43"/>
      <c r="M242" s="97"/>
      <c r="N242" s="2"/>
      <c r="V242" s="50"/>
    </row>
    <row r="243" spans="1:22" ht="13.8" thickBot="1" x14ac:dyDescent="0.3">
      <c r="A243" s="291"/>
      <c r="B243" s="7"/>
      <c r="C243" s="7"/>
      <c r="D243" s="4"/>
      <c r="E243" s="7"/>
      <c r="F243" s="7"/>
      <c r="G243" s="295"/>
      <c r="H243" s="296"/>
      <c r="I243" s="297"/>
      <c r="J243" s="40" t="s">
        <v>37</v>
      </c>
      <c r="K243" s="40"/>
      <c r="L243" s="40"/>
      <c r="M243" s="95"/>
      <c r="N243" s="2"/>
      <c r="V243" s="50">
        <v>0</v>
      </c>
    </row>
    <row r="244" spans="1:22" ht="21" thickBot="1" x14ac:dyDescent="0.3">
      <c r="A244" s="291"/>
      <c r="B244" s="69" t="s">
        <v>30</v>
      </c>
      <c r="C244" s="69" t="s">
        <v>32</v>
      </c>
      <c r="D244" s="69" t="s">
        <v>17</v>
      </c>
      <c r="E244" s="298" t="s">
        <v>34</v>
      </c>
      <c r="F244" s="298"/>
      <c r="G244" s="299"/>
      <c r="H244" s="300"/>
      <c r="I244" s="301"/>
      <c r="J244" s="12" t="s">
        <v>38</v>
      </c>
      <c r="K244" s="13"/>
      <c r="L244" s="13"/>
      <c r="M244" s="96"/>
      <c r="N244" s="2"/>
      <c r="V244" s="50"/>
    </row>
    <row r="245" spans="1:22" ht="13.8" thickBot="1" x14ac:dyDescent="0.3">
      <c r="A245" s="292"/>
      <c r="B245" s="8"/>
      <c r="C245" s="8"/>
      <c r="D245" s="9"/>
      <c r="E245" s="10" t="s">
        <v>2</v>
      </c>
      <c r="F245" s="11"/>
      <c r="G245" s="302"/>
      <c r="H245" s="303"/>
      <c r="I245" s="304"/>
      <c r="J245" s="12" t="s">
        <v>39</v>
      </c>
      <c r="K245" s="13"/>
      <c r="L245" s="13"/>
      <c r="M245" s="96"/>
      <c r="N245" s="2"/>
      <c r="V245" s="50"/>
    </row>
    <row r="246" spans="1:22" ht="21.6" thickTop="1" thickBot="1" x14ac:dyDescent="0.3">
      <c r="A246" s="290">
        <f t="shared" ref="A246" si="54">A242+1</f>
        <v>58</v>
      </c>
      <c r="B246" s="68" t="s">
        <v>29</v>
      </c>
      <c r="C246" s="68" t="s">
        <v>31</v>
      </c>
      <c r="D246" s="68" t="s">
        <v>18</v>
      </c>
      <c r="E246" s="293" t="s">
        <v>33</v>
      </c>
      <c r="F246" s="293"/>
      <c r="G246" s="293" t="s">
        <v>24</v>
      </c>
      <c r="H246" s="294"/>
      <c r="I246" s="45"/>
      <c r="J246" s="42" t="s">
        <v>0</v>
      </c>
      <c r="K246" s="43"/>
      <c r="L246" s="43"/>
      <c r="M246" s="97"/>
      <c r="N246" s="2"/>
      <c r="V246" s="50"/>
    </row>
    <row r="247" spans="1:22" ht="13.8" thickBot="1" x14ac:dyDescent="0.3">
      <c r="A247" s="291"/>
      <c r="B247" s="7"/>
      <c r="C247" s="7"/>
      <c r="D247" s="4"/>
      <c r="E247" s="7"/>
      <c r="F247" s="7"/>
      <c r="G247" s="295"/>
      <c r="H247" s="296"/>
      <c r="I247" s="297"/>
      <c r="J247" s="40" t="s">
        <v>37</v>
      </c>
      <c r="K247" s="40"/>
      <c r="L247" s="40"/>
      <c r="M247" s="95"/>
      <c r="N247" s="2"/>
      <c r="V247" s="50">
        <v>0</v>
      </c>
    </row>
    <row r="248" spans="1:22" ht="21" thickBot="1" x14ac:dyDescent="0.3">
      <c r="A248" s="291"/>
      <c r="B248" s="69" t="s">
        <v>30</v>
      </c>
      <c r="C248" s="69" t="s">
        <v>32</v>
      </c>
      <c r="D248" s="69" t="s">
        <v>17</v>
      </c>
      <c r="E248" s="298" t="s">
        <v>34</v>
      </c>
      <c r="F248" s="298"/>
      <c r="G248" s="299"/>
      <c r="H248" s="300"/>
      <c r="I248" s="301"/>
      <c r="J248" s="12" t="s">
        <v>38</v>
      </c>
      <c r="K248" s="13"/>
      <c r="L248" s="13"/>
      <c r="M248" s="96"/>
      <c r="N248" s="2"/>
      <c r="V248" s="50"/>
    </row>
    <row r="249" spans="1:22" ht="13.8" thickBot="1" x14ac:dyDescent="0.3">
      <c r="A249" s="292"/>
      <c r="B249" s="8"/>
      <c r="C249" s="8"/>
      <c r="D249" s="9"/>
      <c r="E249" s="10" t="s">
        <v>2</v>
      </c>
      <c r="F249" s="11"/>
      <c r="G249" s="302"/>
      <c r="H249" s="303"/>
      <c r="I249" s="304"/>
      <c r="J249" s="12" t="s">
        <v>39</v>
      </c>
      <c r="K249" s="13"/>
      <c r="L249" s="13"/>
      <c r="M249" s="96"/>
      <c r="N249" s="2"/>
      <c r="V249" s="50"/>
    </row>
    <row r="250" spans="1:22" ht="21.6" thickTop="1" thickBot="1" x14ac:dyDescent="0.3">
      <c r="A250" s="290">
        <f t="shared" ref="A250" si="55">A246+1</f>
        <v>59</v>
      </c>
      <c r="B250" s="68" t="s">
        <v>29</v>
      </c>
      <c r="C250" s="68" t="s">
        <v>31</v>
      </c>
      <c r="D250" s="68" t="s">
        <v>18</v>
      </c>
      <c r="E250" s="293" t="s">
        <v>33</v>
      </c>
      <c r="F250" s="293"/>
      <c r="G250" s="293" t="s">
        <v>24</v>
      </c>
      <c r="H250" s="294"/>
      <c r="I250" s="45"/>
      <c r="J250" s="42" t="s">
        <v>0</v>
      </c>
      <c r="K250" s="43"/>
      <c r="L250" s="43"/>
      <c r="M250" s="97"/>
      <c r="N250" s="2"/>
      <c r="V250" s="50"/>
    </row>
    <row r="251" spans="1:22" ht="13.8" thickBot="1" x14ac:dyDescent="0.3">
      <c r="A251" s="291"/>
      <c r="B251" s="7"/>
      <c r="C251" s="7"/>
      <c r="D251" s="4"/>
      <c r="E251" s="7"/>
      <c r="F251" s="7"/>
      <c r="G251" s="295"/>
      <c r="H251" s="296"/>
      <c r="I251" s="297"/>
      <c r="J251" s="40" t="s">
        <v>37</v>
      </c>
      <c r="K251" s="40"/>
      <c r="L251" s="40"/>
      <c r="M251" s="95"/>
      <c r="N251" s="2"/>
      <c r="V251" s="50">
        <v>0</v>
      </c>
    </row>
    <row r="252" spans="1:22" ht="21" thickBot="1" x14ac:dyDescent="0.3">
      <c r="A252" s="291"/>
      <c r="B252" s="69" t="s">
        <v>30</v>
      </c>
      <c r="C252" s="69" t="s">
        <v>32</v>
      </c>
      <c r="D252" s="69" t="s">
        <v>17</v>
      </c>
      <c r="E252" s="298" t="s">
        <v>34</v>
      </c>
      <c r="F252" s="298"/>
      <c r="G252" s="299"/>
      <c r="H252" s="300"/>
      <c r="I252" s="301"/>
      <c r="J252" s="12" t="s">
        <v>38</v>
      </c>
      <c r="K252" s="13"/>
      <c r="L252" s="13"/>
      <c r="M252" s="96"/>
      <c r="N252" s="2"/>
      <c r="V252" s="50"/>
    </row>
    <row r="253" spans="1:22" ht="13.8" thickBot="1" x14ac:dyDescent="0.3">
      <c r="A253" s="292"/>
      <c r="B253" s="8"/>
      <c r="C253" s="8"/>
      <c r="D253" s="9"/>
      <c r="E253" s="10" t="s">
        <v>2</v>
      </c>
      <c r="F253" s="11"/>
      <c r="G253" s="302"/>
      <c r="H253" s="303"/>
      <c r="I253" s="304"/>
      <c r="J253" s="12" t="s">
        <v>39</v>
      </c>
      <c r="K253" s="13"/>
      <c r="L253" s="13"/>
      <c r="M253" s="96"/>
      <c r="N253" s="2"/>
      <c r="V253" s="50"/>
    </row>
    <row r="254" spans="1:22" ht="21.6" thickTop="1" thickBot="1" x14ac:dyDescent="0.3">
      <c r="A254" s="290">
        <f t="shared" ref="A254" si="56">A250+1</f>
        <v>60</v>
      </c>
      <c r="B254" s="68" t="s">
        <v>29</v>
      </c>
      <c r="C254" s="68" t="s">
        <v>31</v>
      </c>
      <c r="D254" s="68" t="s">
        <v>18</v>
      </c>
      <c r="E254" s="293" t="s">
        <v>33</v>
      </c>
      <c r="F254" s="293"/>
      <c r="G254" s="293" t="s">
        <v>24</v>
      </c>
      <c r="H254" s="294"/>
      <c r="I254" s="45"/>
      <c r="J254" s="42" t="s">
        <v>0</v>
      </c>
      <c r="K254" s="43"/>
      <c r="L254" s="43"/>
      <c r="M254" s="97"/>
      <c r="N254" s="2"/>
      <c r="V254" s="50"/>
    </row>
    <row r="255" spans="1:22" ht="13.8" thickBot="1" x14ac:dyDescent="0.3">
      <c r="A255" s="291"/>
      <c r="B255" s="7"/>
      <c r="C255" s="7"/>
      <c r="D255" s="4"/>
      <c r="E255" s="7"/>
      <c r="F255" s="7"/>
      <c r="G255" s="295"/>
      <c r="H255" s="296"/>
      <c r="I255" s="297"/>
      <c r="J255" s="40" t="s">
        <v>37</v>
      </c>
      <c r="K255" s="40"/>
      <c r="L255" s="40"/>
      <c r="M255" s="95"/>
      <c r="N255" s="2"/>
      <c r="V255" s="50">
        <v>0</v>
      </c>
    </row>
    <row r="256" spans="1:22" ht="21" thickBot="1" x14ac:dyDescent="0.3">
      <c r="A256" s="291"/>
      <c r="B256" s="69" t="s">
        <v>30</v>
      </c>
      <c r="C256" s="69" t="s">
        <v>32</v>
      </c>
      <c r="D256" s="69" t="s">
        <v>17</v>
      </c>
      <c r="E256" s="298" t="s">
        <v>34</v>
      </c>
      <c r="F256" s="298"/>
      <c r="G256" s="299"/>
      <c r="H256" s="300"/>
      <c r="I256" s="301"/>
      <c r="J256" s="12" t="s">
        <v>38</v>
      </c>
      <c r="K256" s="13"/>
      <c r="L256" s="13"/>
      <c r="M256" s="96"/>
      <c r="N256" s="2"/>
      <c r="V256" s="50"/>
    </row>
    <row r="257" spans="1:22" ht="13.8" thickBot="1" x14ac:dyDescent="0.3">
      <c r="A257" s="292"/>
      <c r="B257" s="8"/>
      <c r="C257" s="8"/>
      <c r="D257" s="9"/>
      <c r="E257" s="10" t="s">
        <v>2</v>
      </c>
      <c r="F257" s="11"/>
      <c r="G257" s="302"/>
      <c r="H257" s="303"/>
      <c r="I257" s="304"/>
      <c r="J257" s="12" t="s">
        <v>39</v>
      </c>
      <c r="K257" s="13"/>
      <c r="L257" s="13"/>
      <c r="M257" s="96"/>
      <c r="N257" s="2"/>
      <c r="V257" s="50"/>
    </row>
    <row r="258" spans="1:22" ht="21.6" thickTop="1" thickBot="1" x14ac:dyDescent="0.3">
      <c r="A258" s="290">
        <f t="shared" ref="A258" si="57">A254+1</f>
        <v>61</v>
      </c>
      <c r="B258" s="68" t="s">
        <v>29</v>
      </c>
      <c r="C258" s="68" t="s">
        <v>31</v>
      </c>
      <c r="D258" s="68" t="s">
        <v>18</v>
      </c>
      <c r="E258" s="293" t="s">
        <v>33</v>
      </c>
      <c r="F258" s="293"/>
      <c r="G258" s="293" t="s">
        <v>24</v>
      </c>
      <c r="H258" s="294"/>
      <c r="I258" s="45"/>
      <c r="J258" s="42" t="s">
        <v>0</v>
      </c>
      <c r="K258" s="43"/>
      <c r="L258" s="43"/>
      <c r="M258" s="97"/>
      <c r="N258" s="2"/>
      <c r="V258" s="50"/>
    </row>
    <row r="259" spans="1:22" ht="13.8" thickBot="1" x14ac:dyDescent="0.3">
      <c r="A259" s="291"/>
      <c r="B259" s="7"/>
      <c r="C259" s="7"/>
      <c r="D259" s="4"/>
      <c r="E259" s="7"/>
      <c r="F259" s="7"/>
      <c r="G259" s="295"/>
      <c r="H259" s="296"/>
      <c r="I259" s="297"/>
      <c r="J259" s="40" t="s">
        <v>37</v>
      </c>
      <c r="K259" s="40"/>
      <c r="L259" s="40"/>
      <c r="M259" s="95"/>
      <c r="N259" s="2"/>
      <c r="V259" s="50">
        <v>0</v>
      </c>
    </row>
    <row r="260" spans="1:22" ht="21" thickBot="1" x14ac:dyDescent="0.3">
      <c r="A260" s="291"/>
      <c r="B260" s="69" t="s">
        <v>30</v>
      </c>
      <c r="C260" s="69" t="s">
        <v>32</v>
      </c>
      <c r="D260" s="69" t="s">
        <v>17</v>
      </c>
      <c r="E260" s="298" t="s">
        <v>34</v>
      </c>
      <c r="F260" s="298"/>
      <c r="G260" s="299"/>
      <c r="H260" s="300"/>
      <c r="I260" s="301"/>
      <c r="J260" s="12" t="s">
        <v>38</v>
      </c>
      <c r="K260" s="13"/>
      <c r="L260" s="13"/>
      <c r="M260" s="96"/>
      <c r="N260" s="2"/>
      <c r="V260" s="50"/>
    </row>
    <row r="261" spans="1:22" ht="13.8" thickBot="1" x14ac:dyDescent="0.3">
      <c r="A261" s="292"/>
      <c r="B261" s="8"/>
      <c r="C261" s="8"/>
      <c r="D261" s="9"/>
      <c r="E261" s="10" t="s">
        <v>2</v>
      </c>
      <c r="F261" s="11"/>
      <c r="G261" s="302"/>
      <c r="H261" s="303"/>
      <c r="I261" s="304"/>
      <c r="J261" s="12" t="s">
        <v>39</v>
      </c>
      <c r="K261" s="13"/>
      <c r="L261" s="13"/>
      <c r="M261" s="96"/>
      <c r="N261" s="2"/>
      <c r="V261" s="50"/>
    </row>
    <row r="262" spans="1:22" ht="21.6" thickTop="1" thickBot="1" x14ac:dyDescent="0.3">
      <c r="A262" s="290">
        <f t="shared" ref="A262" si="58">A258+1</f>
        <v>62</v>
      </c>
      <c r="B262" s="68" t="s">
        <v>29</v>
      </c>
      <c r="C262" s="68" t="s">
        <v>31</v>
      </c>
      <c r="D262" s="68" t="s">
        <v>18</v>
      </c>
      <c r="E262" s="293" t="s">
        <v>33</v>
      </c>
      <c r="F262" s="293"/>
      <c r="G262" s="293" t="s">
        <v>24</v>
      </c>
      <c r="H262" s="294"/>
      <c r="I262" s="45"/>
      <c r="J262" s="42" t="s">
        <v>0</v>
      </c>
      <c r="K262" s="43"/>
      <c r="L262" s="43"/>
      <c r="M262" s="97"/>
      <c r="N262" s="2"/>
      <c r="V262" s="50"/>
    </row>
    <row r="263" spans="1:22" ht="13.8" thickBot="1" x14ac:dyDescent="0.3">
      <c r="A263" s="291"/>
      <c r="B263" s="7"/>
      <c r="C263" s="7"/>
      <c r="D263" s="4"/>
      <c r="E263" s="7"/>
      <c r="F263" s="7"/>
      <c r="G263" s="295"/>
      <c r="H263" s="296"/>
      <c r="I263" s="297"/>
      <c r="J263" s="40" t="s">
        <v>37</v>
      </c>
      <c r="K263" s="40"/>
      <c r="L263" s="40"/>
      <c r="M263" s="95"/>
      <c r="N263" s="2"/>
      <c r="V263" s="50">
        <v>0</v>
      </c>
    </row>
    <row r="264" spans="1:22" ht="21" thickBot="1" x14ac:dyDescent="0.3">
      <c r="A264" s="291"/>
      <c r="B264" s="69" t="s">
        <v>30</v>
      </c>
      <c r="C264" s="69" t="s">
        <v>32</v>
      </c>
      <c r="D264" s="69" t="s">
        <v>17</v>
      </c>
      <c r="E264" s="298" t="s">
        <v>34</v>
      </c>
      <c r="F264" s="298"/>
      <c r="G264" s="299"/>
      <c r="H264" s="300"/>
      <c r="I264" s="301"/>
      <c r="J264" s="12" t="s">
        <v>38</v>
      </c>
      <c r="K264" s="13"/>
      <c r="L264" s="13"/>
      <c r="M264" s="96"/>
      <c r="N264" s="2"/>
      <c r="V264" s="50"/>
    </row>
    <row r="265" spans="1:22" ht="13.8" thickBot="1" x14ac:dyDescent="0.3">
      <c r="A265" s="292"/>
      <c r="B265" s="8"/>
      <c r="C265" s="8"/>
      <c r="D265" s="9"/>
      <c r="E265" s="10" t="s">
        <v>2</v>
      </c>
      <c r="F265" s="11"/>
      <c r="G265" s="302"/>
      <c r="H265" s="303"/>
      <c r="I265" s="304"/>
      <c r="J265" s="12" t="s">
        <v>39</v>
      </c>
      <c r="K265" s="13"/>
      <c r="L265" s="13"/>
      <c r="M265" s="96"/>
      <c r="N265" s="2"/>
      <c r="V265" s="50"/>
    </row>
    <row r="266" spans="1:22" ht="21.6" thickTop="1" thickBot="1" x14ac:dyDescent="0.3">
      <c r="A266" s="290">
        <f t="shared" ref="A266" si="59">A262+1</f>
        <v>63</v>
      </c>
      <c r="B266" s="68" t="s">
        <v>29</v>
      </c>
      <c r="C266" s="68" t="s">
        <v>31</v>
      </c>
      <c r="D266" s="68" t="s">
        <v>18</v>
      </c>
      <c r="E266" s="293" t="s">
        <v>33</v>
      </c>
      <c r="F266" s="293"/>
      <c r="G266" s="293" t="s">
        <v>24</v>
      </c>
      <c r="H266" s="294"/>
      <c r="I266" s="45"/>
      <c r="J266" s="42" t="s">
        <v>0</v>
      </c>
      <c r="K266" s="43"/>
      <c r="L266" s="43"/>
      <c r="M266" s="97"/>
      <c r="N266" s="2"/>
      <c r="V266" s="50"/>
    </row>
    <row r="267" spans="1:22" ht="13.8" thickBot="1" x14ac:dyDescent="0.3">
      <c r="A267" s="291"/>
      <c r="B267" s="7"/>
      <c r="C267" s="7"/>
      <c r="D267" s="4"/>
      <c r="E267" s="7"/>
      <c r="F267" s="7"/>
      <c r="G267" s="295"/>
      <c r="H267" s="296"/>
      <c r="I267" s="297"/>
      <c r="J267" s="40" t="s">
        <v>37</v>
      </c>
      <c r="K267" s="40"/>
      <c r="L267" s="40"/>
      <c r="M267" s="95"/>
      <c r="N267" s="2"/>
      <c r="V267" s="50">
        <v>0</v>
      </c>
    </row>
    <row r="268" spans="1:22" ht="21" thickBot="1" x14ac:dyDescent="0.3">
      <c r="A268" s="291"/>
      <c r="B268" s="69" t="s">
        <v>30</v>
      </c>
      <c r="C268" s="69" t="s">
        <v>32</v>
      </c>
      <c r="D268" s="69" t="s">
        <v>17</v>
      </c>
      <c r="E268" s="298" t="s">
        <v>34</v>
      </c>
      <c r="F268" s="298"/>
      <c r="G268" s="299"/>
      <c r="H268" s="300"/>
      <c r="I268" s="301"/>
      <c r="J268" s="12" t="s">
        <v>38</v>
      </c>
      <c r="K268" s="13"/>
      <c r="L268" s="13"/>
      <c r="M268" s="96"/>
      <c r="N268" s="2"/>
      <c r="V268" s="50"/>
    </row>
    <row r="269" spans="1:22" ht="13.8" thickBot="1" x14ac:dyDescent="0.3">
      <c r="A269" s="292"/>
      <c r="B269" s="8"/>
      <c r="C269" s="8"/>
      <c r="D269" s="9"/>
      <c r="E269" s="10" t="s">
        <v>2</v>
      </c>
      <c r="F269" s="11"/>
      <c r="G269" s="302"/>
      <c r="H269" s="303"/>
      <c r="I269" s="304"/>
      <c r="J269" s="12" t="s">
        <v>39</v>
      </c>
      <c r="K269" s="13"/>
      <c r="L269" s="13"/>
      <c r="M269" s="96"/>
      <c r="N269" s="2"/>
      <c r="V269" s="50"/>
    </row>
    <row r="270" spans="1:22" ht="21.6" thickTop="1" thickBot="1" x14ac:dyDescent="0.3">
      <c r="A270" s="290">
        <f t="shared" ref="A270" si="60">A266+1</f>
        <v>64</v>
      </c>
      <c r="B270" s="68" t="s">
        <v>29</v>
      </c>
      <c r="C270" s="68" t="s">
        <v>31</v>
      </c>
      <c r="D270" s="68" t="s">
        <v>18</v>
      </c>
      <c r="E270" s="293" t="s">
        <v>33</v>
      </c>
      <c r="F270" s="293"/>
      <c r="G270" s="293" t="s">
        <v>24</v>
      </c>
      <c r="H270" s="294"/>
      <c r="I270" s="45"/>
      <c r="J270" s="42" t="s">
        <v>0</v>
      </c>
      <c r="K270" s="43"/>
      <c r="L270" s="43"/>
      <c r="M270" s="97"/>
      <c r="N270" s="2"/>
      <c r="V270" s="50"/>
    </row>
    <row r="271" spans="1:22" ht="13.8" thickBot="1" x14ac:dyDescent="0.3">
      <c r="A271" s="291"/>
      <c r="B271" s="7"/>
      <c r="C271" s="7"/>
      <c r="D271" s="4"/>
      <c r="E271" s="7"/>
      <c r="F271" s="7"/>
      <c r="G271" s="295"/>
      <c r="H271" s="296"/>
      <c r="I271" s="297"/>
      <c r="J271" s="40" t="s">
        <v>37</v>
      </c>
      <c r="K271" s="40"/>
      <c r="L271" s="40"/>
      <c r="M271" s="95"/>
      <c r="N271" s="2"/>
      <c r="V271" s="50">
        <v>0</v>
      </c>
    </row>
    <row r="272" spans="1:22" ht="21" thickBot="1" x14ac:dyDescent="0.3">
      <c r="A272" s="291"/>
      <c r="B272" s="69" t="s">
        <v>30</v>
      </c>
      <c r="C272" s="69" t="s">
        <v>32</v>
      </c>
      <c r="D272" s="69" t="s">
        <v>17</v>
      </c>
      <c r="E272" s="298" t="s">
        <v>34</v>
      </c>
      <c r="F272" s="298"/>
      <c r="G272" s="299"/>
      <c r="H272" s="300"/>
      <c r="I272" s="301"/>
      <c r="J272" s="12" t="s">
        <v>38</v>
      </c>
      <c r="K272" s="13"/>
      <c r="L272" s="13"/>
      <c r="M272" s="96"/>
      <c r="N272" s="2"/>
      <c r="V272" s="50"/>
    </row>
    <row r="273" spans="1:22" ht="13.8" thickBot="1" x14ac:dyDescent="0.3">
      <c r="A273" s="292"/>
      <c r="B273" s="8"/>
      <c r="C273" s="8"/>
      <c r="D273" s="9"/>
      <c r="E273" s="10" t="s">
        <v>2</v>
      </c>
      <c r="F273" s="11"/>
      <c r="G273" s="302"/>
      <c r="H273" s="303"/>
      <c r="I273" s="304"/>
      <c r="J273" s="12" t="s">
        <v>39</v>
      </c>
      <c r="K273" s="13"/>
      <c r="L273" s="13"/>
      <c r="M273" s="96"/>
      <c r="N273" s="2"/>
      <c r="V273" s="50"/>
    </row>
    <row r="274" spans="1:22" ht="21.6" thickTop="1" thickBot="1" x14ac:dyDescent="0.3">
      <c r="A274" s="290">
        <f t="shared" ref="A274" si="61">A270+1</f>
        <v>65</v>
      </c>
      <c r="B274" s="68" t="s">
        <v>29</v>
      </c>
      <c r="C274" s="68" t="s">
        <v>31</v>
      </c>
      <c r="D274" s="68" t="s">
        <v>18</v>
      </c>
      <c r="E274" s="293" t="s">
        <v>33</v>
      </c>
      <c r="F274" s="293"/>
      <c r="G274" s="293" t="s">
        <v>24</v>
      </c>
      <c r="H274" s="294"/>
      <c r="I274" s="45"/>
      <c r="J274" s="42" t="s">
        <v>0</v>
      </c>
      <c r="K274" s="43"/>
      <c r="L274" s="43"/>
      <c r="M274" s="97"/>
      <c r="N274" s="2"/>
      <c r="V274" s="50"/>
    </row>
    <row r="275" spans="1:22" ht="13.8" thickBot="1" x14ac:dyDescent="0.3">
      <c r="A275" s="291"/>
      <c r="B275" s="7"/>
      <c r="C275" s="7"/>
      <c r="D275" s="4"/>
      <c r="E275" s="7"/>
      <c r="F275" s="7"/>
      <c r="G275" s="295"/>
      <c r="H275" s="296"/>
      <c r="I275" s="297"/>
      <c r="J275" s="40" t="s">
        <v>37</v>
      </c>
      <c r="K275" s="40"/>
      <c r="L275" s="40"/>
      <c r="M275" s="95"/>
      <c r="N275" s="2"/>
      <c r="V275" s="50">
        <v>0</v>
      </c>
    </row>
    <row r="276" spans="1:22" ht="21" thickBot="1" x14ac:dyDescent="0.3">
      <c r="A276" s="291"/>
      <c r="B276" s="69" t="s">
        <v>30</v>
      </c>
      <c r="C276" s="69" t="s">
        <v>32</v>
      </c>
      <c r="D276" s="69" t="s">
        <v>17</v>
      </c>
      <c r="E276" s="298" t="s">
        <v>34</v>
      </c>
      <c r="F276" s="298"/>
      <c r="G276" s="299"/>
      <c r="H276" s="300"/>
      <c r="I276" s="301"/>
      <c r="J276" s="12" t="s">
        <v>38</v>
      </c>
      <c r="K276" s="13"/>
      <c r="L276" s="13"/>
      <c r="M276" s="96"/>
      <c r="N276" s="2"/>
      <c r="V276" s="50"/>
    </row>
    <row r="277" spans="1:22" ht="13.8" thickBot="1" x14ac:dyDescent="0.3">
      <c r="A277" s="292"/>
      <c r="B277" s="8"/>
      <c r="C277" s="8"/>
      <c r="D277" s="9"/>
      <c r="E277" s="10" t="s">
        <v>2</v>
      </c>
      <c r="F277" s="11"/>
      <c r="G277" s="302"/>
      <c r="H277" s="303"/>
      <c r="I277" s="304"/>
      <c r="J277" s="12" t="s">
        <v>39</v>
      </c>
      <c r="K277" s="13"/>
      <c r="L277" s="13"/>
      <c r="M277" s="96"/>
      <c r="N277" s="2"/>
      <c r="V277" s="50"/>
    </row>
    <row r="278" spans="1:22" ht="21.6" thickTop="1" thickBot="1" x14ac:dyDescent="0.3">
      <c r="A278" s="290">
        <f t="shared" ref="A278" si="62">A274+1</f>
        <v>66</v>
      </c>
      <c r="B278" s="68" t="s">
        <v>29</v>
      </c>
      <c r="C278" s="68" t="s">
        <v>31</v>
      </c>
      <c r="D278" s="68" t="s">
        <v>18</v>
      </c>
      <c r="E278" s="293" t="s">
        <v>33</v>
      </c>
      <c r="F278" s="293"/>
      <c r="G278" s="293" t="s">
        <v>24</v>
      </c>
      <c r="H278" s="294"/>
      <c r="I278" s="45"/>
      <c r="J278" s="42" t="s">
        <v>0</v>
      </c>
      <c r="K278" s="43"/>
      <c r="L278" s="43"/>
      <c r="M278" s="97"/>
      <c r="N278" s="2"/>
      <c r="V278" s="50"/>
    </row>
    <row r="279" spans="1:22" ht="13.8" thickBot="1" x14ac:dyDescent="0.3">
      <c r="A279" s="291"/>
      <c r="B279" s="7"/>
      <c r="C279" s="7"/>
      <c r="D279" s="4"/>
      <c r="E279" s="7"/>
      <c r="F279" s="7"/>
      <c r="G279" s="295"/>
      <c r="H279" s="296"/>
      <c r="I279" s="297"/>
      <c r="J279" s="40" t="s">
        <v>37</v>
      </c>
      <c r="K279" s="40"/>
      <c r="L279" s="40"/>
      <c r="M279" s="95"/>
      <c r="N279" s="2"/>
      <c r="V279" s="50">
        <v>0</v>
      </c>
    </row>
    <row r="280" spans="1:22" ht="21" thickBot="1" x14ac:dyDescent="0.3">
      <c r="A280" s="291"/>
      <c r="B280" s="69" t="s">
        <v>30</v>
      </c>
      <c r="C280" s="69" t="s">
        <v>32</v>
      </c>
      <c r="D280" s="69" t="s">
        <v>17</v>
      </c>
      <c r="E280" s="298" t="s">
        <v>34</v>
      </c>
      <c r="F280" s="298"/>
      <c r="G280" s="299"/>
      <c r="H280" s="300"/>
      <c r="I280" s="301"/>
      <c r="J280" s="12" t="s">
        <v>38</v>
      </c>
      <c r="K280" s="13"/>
      <c r="L280" s="13"/>
      <c r="M280" s="96"/>
      <c r="N280" s="2"/>
      <c r="V280" s="50"/>
    </row>
    <row r="281" spans="1:22" ht="13.8" thickBot="1" x14ac:dyDescent="0.3">
      <c r="A281" s="292"/>
      <c r="B281" s="8"/>
      <c r="C281" s="8"/>
      <c r="D281" s="9"/>
      <c r="E281" s="10" t="s">
        <v>2</v>
      </c>
      <c r="F281" s="11"/>
      <c r="G281" s="302"/>
      <c r="H281" s="303"/>
      <c r="I281" s="304"/>
      <c r="J281" s="12" t="s">
        <v>39</v>
      </c>
      <c r="K281" s="13"/>
      <c r="L281" s="13"/>
      <c r="M281" s="96"/>
      <c r="N281" s="2"/>
      <c r="V281" s="50"/>
    </row>
    <row r="282" spans="1:22" ht="21.6" thickTop="1" thickBot="1" x14ac:dyDescent="0.3">
      <c r="A282" s="290">
        <f t="shared" ref="A282" si="63">A278+1</f>
        <v>67</v>
      </c>
      <c r="B282" s="68" t="s">
        <v>29</v>
      </c>
      <c r="C282" s="68" t="s">
        <v>31</v>
      </c>
      <c r="D282" s="68" t="s">
        <v>18</v>
      </c>
      <c r="E282" s="293" t="s">
        <v>33</v>
      </c>
      <c r="F282" s="293"/>
      <c r="G282" s="293" t="s">
        <v>24</v>
      </c>
      <c r="H282" s="294"/>
      <c r="I282" s="45"/>
      <c r="J282" s="42" t="s">
        <v>0</v>
      </c>
      <c r="K282" s="43"/>
      <c r="L282" s="43"/>
      <c r="M282" s="97"/>
      <c r="N282" s="2"/>
      <c r="V282" s="50"/>
    </row>
    <row r="283" spans="1:22" ht="13.8" thickBot="1" x14ac:dyDescent="0.3">
      <c r="A283" s="291"/>
      <c r="B283" s="7"/>
      <c r="C283" s="7"/>
      <c r="D283" s="4"/>
      <c r="E283" s="7"/>
      <c r="F283" s="7"/>
      <c r="G283" s="295"/>
      <c r="H283" s="296"/>
      <c r="I283" s="297"/>
      <c r="J283" s="40" t="s">
        <v>37</v>
      </c>
      <c r="K283" s="40"/>
      <c r="L283" s="40"/>
      <c r="M283" s="95"/>
      <c r="N283" s="2"/>
      <c r="V283" s="50">
        <v>0</v>
      </c>
    </row>
    <row r="284" spans="1:22" ht="21" thickBot="1" x14ac:dyDescent="0.3">
      <c r="A284" s="291"/>
      <c r="B284" s="69" t="s">
        <v>30</v>
      </c>
      <c r="C284" s="69" t="s">
        <v>32</v>
      </c>
      <c r="D284" s="69" t="s">
        <v>17</v>
      </c>
      <c r="E284" s="298" t="s">
        <v>34</v>
      </c>
      <c r="F284" s="298"/>
      <c r="G284" s="299"/>
      <c r="H284" s="300"/>
      <c r="I284" s="301"/>
      <c r="J284" s="12" t="s">
        <v>38</v>
      </c>
      <c r="K284" s="13"/>
      <c r="L284" s="13"/>
      <c r="M284" s="96"/>
      <c r="N284" s="2"/>
      <c r="V284" s="50"/>
    </row>
    <row r="285" spans="1:22" ht="13.8" thickBot="1" x14ac:dyDescent="0.3">
      <c r="A285" s="292"/>
      <c r="B285" s="8"/>
      <c r="C285" s="8"/>
      <c r="D285" s="9"/>
      <c r="E285" s="10" t="s">
        <v>2</v>
      </c>
      <c r="F285" s="11"/>
      <c r="G285" s="302"/>
      <c r="H285" s="303"/>
      <c r="I285" s="304"/>
      <c r="J285" s="12" t="s">
        <v>39</v>
      </c>
      <c r="K285" s="13"/>
      <c r="L285" s="13"/>
      <c r="M285" s="96"/>
      <c r="N285" s="2"/>
      <c r="V285" s="50"/>
    </row>
    <row r="286" spans="1:22" ht="21.6" thickTop="1" thickBot="1" x14ac:dyDescent="0.3">
      <c r="A286" s="290">
        <f t="shared" ref="A286" si="64">A282+1</f>
        <v>68</v>
      </c>
      <c r="B286" s="68" t="s">
        <v>29</v>
      </c>
      <c r="C286" s="68" t="s">
        <v>31</v>
      </c>
      <c r="D286" s="68" t="s">
        <v>18</v>
      </c>
      <c r="E286" s="293" t="s">
        <v>33</v>
      </c>
      <c r="F286" s="293"/>
      <c r="G286" s="293" t="s">
        <v>24</v>
      </c>
      <c r="H286" s="294"/>
      <c r="I286" s="45"/>
      <c r="J286" s="42" t="s">
        <v>0</v>
      </c>
      <c r="K286" s="43"/>
      <c r="L286" s="43"/>
      <c r="M286" s="97"/>
      <c r="N286" s="2"/>
      <c r="V286" s="50"/>
    </row>
    <row r="287" spans="1:22" ht="13.8" thickBot="1" x14ac:dyDescent="0.3">
      <c r="A287" s="291"/>
      <c r="B287" s="7"/>
      <c r="C287" s="7"/>
      <c r="D287" s="4"/>
      <c r="E287" s="7"/>
      <c r="F287" s="7"/>
      <c r="G287" s="295"/>
      <c r="H287" s="296"/>
      <c r="I287" s="297"/>
      <c r="J287" s="40" t="s">
        <v>37</v>
      </c>
      <c r="K287" s="40"/>
      <c r="L287" s="40"/>
      <c r="M287" s="95"/>
      <c r="N287" s="2"/>
      <c r="V287" s="50">
        <v>0</v>
      </c>
    </row>
    <row r="288" spans="1:22" ht="21" thickBot="1" x14ac:dyDescent="0.3">
      <c r="A288" s="291"/>
      <c r="B288" s="69" t="s">
        <v>30</v>
      </c>
      <c r="C288" s="69" t="s">
        <v>32</v>
      </c>
      <c r="D288" s="69" t="s">
        <v>17</v>
      </c>
      <c r="E288" s="298" t="s">
        <v>34</v>
      </c>
      <c r="F288" s="298"/>
      <c r="G288" s="299"/>
      <c r="H288" s="300"/>
      <c r="I288" s="301"/>
      <c r="J288" s="12" t="s">
        <v>38</v>
      </c>
      <c r="K288" s="13"/>
      <c r="L288" s="13"/>
      <c r="M288" s="96"/>
      <c r="N288" s="2"/>
      <c r="V288" s="50"/>
    </row>
    <row r="289" spans="1:22" ht="13.8" thickBot="1" x14ac:dyDescent="0.3">
      <c r="A289" s="292"/>
      <c r="B289" s="8"/>
      <c r="C289" s="8"/>
      <c r="D289" s="9"/>
      <c r="E289" s="10" t="s">
        <v>2</v>
      </c>
      <c r="F289" s="11"/>
      <c r="G289" s="302"/>
      <c r="H289" s="303"/>
      <c r="I289" s="304"/>
      <c r="J289" s="12" t="s">
        <v>39</v>
      </c>
      <c r="K289" s="13"/>
      <c r="L289" s="13"/>
      <c r="M289" s="96"/>
      <c r="N289" s="2"/>
      <c r="V289" s="50"/>
    </row>
    <row r="290" spans="1:22" ht="21.6" thickTop="1" thickBot="1" x14ac:dyDescent="0.3">
      <c r="A290" s="290">
        <f t="shared" ref="A290" si="65">A286+1</f>
        <v>69</v>
      </c>
      <c r="B290" s="68" t="s">
        <v>29</v>
      </c>
      <c r="C290" s="68" t="s">
        <v>31</v>
      </c>
      <c r="D290" s="68" t="s">
        <v>18</v>
      </c>
      <c r="E290" s="293" t="s">
        <v>33</v>
      </c>
      <c r="F290" s="293"/>
      <c r="G290" s="293" t="s">
        <v>24</v>
      </c>
      <c r="H290" s="294"/>
      <c r="I290" s="45"/>
      <c r="J290" s="42" t="s">
        <v>0</v>
      </c>
      <c r="K290" s="43"/>
      <c r="L290" s="43"/>
      <c r="M290" s="97"/>
      <c r="N290" s="2"/>
      <c r="V290" s="50"/>
    </row>
    <row r="291" spans="1:22" ht="13.8" thickBot="1" x14ac:dyDescent="0.3">
      <c r="A291" s="291"/>
      <c r="B291" s="7"/>
      <c r="C291" s="7"/>
      <c r="D291" s="4"/>
      <c r="E291" s="7"/>
      <c r="F291" s="7"/>
      <c r="G291" s="295"/>
      <c r="H291" s="296"/>
      <c r="I291" s="297"/>
      <c r="J291" s="40" t="s">
        <v>37</v>
      </c>
      <c r="K291" s="40"/>
      <c r="L291" s="40"/>
      <c r="M291" s="95"/>
      <c r="N291" s="2"/>
      <c r="V291" s="50">
        <v>0</v>
      </c>
    </row>
    <row r="292" spans="1:22" ht="21" thickBot="1" x14ac:dyDescent="0.3">
      <c r="A292" s="291"/>
      <c r="B292" s="69" t="s">
        <v>30</v>
      </c>
      <c r="C292" s="69" t="s">
        <v>32</v>
      </c>
      <c r="D292" s="69" t="s">
        <v>17</v>
      </c>
      <c r="E292" s="298" t="s">
        <v>34</v>
      </c>
      <c r="F292" s="298"/>
      <c r="G292" s="299"/>
      <c r="H292" s="300"/>
      <c r="I292" s="301"/>
      <c r="J292" s="12" t="s">
        <v>38</v>
      </c>
      <c r="K292" s="13"/>
      <c r="L292" s="13"/>
      <c r="M292" s="96"/>
      <c r="N292" s="2"/>
      <c r="V292" s="50"/>
    </row>
    <row r="293" spans="1:22" ht="13.8" thickBot="1" x14ac:dyDescent="0.3">
      <c r="A293" s="292"/>
      <c r="B293" s="8"/>
      <c r="C293" s="8"/>
      <c r="D293" s="9"/>
      <c r="E293" s="10" t="s">
        <v>2</v>
      </c>
      <c r="F293" s="11"/>
      <c r="G293" s="302"/>
      <c r="H293" s="303"/>
      <c r="I293" s="304"/>
      <c r="J293" s="12" t="s">
        <v>39</v>
      </c>
      <c r="K293" s="13"/>
      <c r="L293" s="13"/>
      <c r="M293" s="96"/>
      <c r="N293" s="2"/>
      <c r="V293" s="50"/>
    </row>
    <row r="294" spans="1:22" ht="21.6" thickTop="1" thickBot="1" x14ac:dyDescent="0.3">
      <c r="A294" s="290">
        <f t="shared" ref="A294" si="66">A290+1</f>
        <v>70</v>
      </c>
      <c r="B294" s="68" t="s">
        <v>29</v>
      </c>
      <c r="C294" s="68" t="s">
        <v>31</v>
      </c>
      <c r="D294" s="68" t="s">
        <v>18</v>
      </c>
      <c r="E294" s="293" t="s">
        <v>33</v>
      </c>
      <c r="F294" s="293"/>
      <c r="G294" s="293" t="s">
        <v>24</v>
      </c>
      <c r="H294" s="294"/>
      <c r="I294" s="45"/>
      <c r="J294" s="42" t="s">
        <v>0</v>
      </c>
      <c r="K294" s="43"/>
      <c r="L294" s="43"/>
      <c r="M294" s="97"/>
      <c r="N294" s="2"/>
      <c r="V294" s="50"/>
    </row>
    <row r="295" spans="1:22" ht="13.8" thickBot="1" x14ac:dyDescent="0.3">
      <c r="A295" s="291"/>
      <c r="B295" s="7"/>
      <c r="C295" s="7"/>
      <c r="D295" s="4"/>
      <c r="E295" s="7"/>
      <c r="F295" s="7"/>
      <c r="G295" s="295"/>
      <c r="H295" s="296"/>
      <c r="I295" s="297"/>
      <c r="J295" s="40" t="s">
        <v>37</v>
      </c>
      <c r="K295" s="40"/>
      <c r="L295" s="40"/>
      <c r="M295" s="95"/>
      <c r="N295" s="2"/>
      <c r="V295" s="50">
        <v>0</v>
      </c>
    </row>
    <row r="296" spans="1:22" ht="21" thickBot="1" x14ac:dyDescent="0.3">
      <c r="A296" s="291"/>
      <c r="B296" s="69" t="s">
        <v>30</v>
      </c>
      <c r="C296" s="69" t="s">
        <v>32</v>
      </c>
      <c r="D296" s="69" t="s">
        <v>17</v>
      </c>
      <c r="E296" s="298" t="s">
        <v>34</v>
      </c>
      <c r="F296" s="298"/>
      <c r="G296" s="299"/>
      <c r="H296" s="300"/>
      <c r="I296" s="301"/>
      <c r="J296" s="12" t="s">
        <v>38</v>
      </c>
      <c r="K296" s="13"/>
      <c r="L296" s="13"/>
      <c r="M296" s="96"/>
      <c r="N296" s="2"/>
      <c r="V296" s="50"/>
    </row>
    <row r="297" spans="1:22" ht="13.8" thickBot="1" x14ac:dyDescent="0.3">
      <c r="A297" s="292"/>
      <c r="B297" s="8"/>
      <c r="C297" s="8"/>
      <c r="D297" s="9"/>
      <c r="E297" s="10" t="s">
        <v>2</v>
      </c>
      <c r="F297" s="11"/>
      <c r="G297" s="302"/>
      <c r="H297" s="303"/>
      <c r="I297" s="304"/>
      <c r="J297" s="12" t="s">
        <v>39</v>
      </c>
      <c r="K297" s="13"/>
      <c r="L297" s="13"/>
      <c r="M297" s="96"/>
      <c r="N297" s="2"/>
      <c r="V297" s="50"/>
    </row>
    <row r="298" spans="1:22" ht="21.6" thickTop="1" thickBot="1" x14ac:dyDescent="0.3">
      <c r="A298" s="290">
        <f t="shared" ref="A298" si="67">A294+1</f>
        <v>71</v>
      </c>
      <c r="B298" s="68" t="s">
        <v>29</v>
      </c>
      <c r="C298" s="68" t="s">
        <v>31</v>
      </c>
      <c r="D298" s="68" t="s">
        <v>18</v>
      </c>
      <c r="E298" s="293" t="s">
        <v>33</v>
      </c>
      <c r="F298" s="293"/>
      <c r="G298" s="293" t="s">
        <v>24</v>
      </c>
      <c r="H298" s="294"/>
      <c r="I298" s="45"/>
      <c r="J298" s="42" t="s">
        <v>0</v>
      </c>
      <c r="K298" s="43"/>
      <c r="L298" s="43"/>
      <c r="M298" s="97"/>
      <c r="N298" s="2"/>
      <c r="V298" s="50"/>
    </row>
    <row r="299" spans="1:22" ht="13.8" thickBot="1" x14ac:dyDescent="0.3">
      <c r="A299" s="291"/>
      <c r="B299" s="7"/>
      <c r="C299" s="7"/>
      <c r="D299" s="4"/>
      <c r="E299" s="7"/>
      <c r="F299" s="7"/>
      <c r="G299" s="295"/>
      <c r="H299" s="296"/>
      <c r="I299" s="297"/>
      <c r="J299" s="40" t="s">
        <v>37</v>
      </c>
      <c r="K299" s="40"/>
      <c r="L299" s="40"/>
      <c r="M299" s="95"/>
      <c r="N299" s="2"/>
      <c r="V299" s="50">
        <v>0</v>
      </c>
    </row>
    <row r="300" spans="1:22" ht="21" thickBot="1" x14ac:dyDescent="0.3">
      <c r="A300" s="291"/>
      <c r="B300" s="69" t="s">
        <v>30</v>
      </c>
      <c r="C300" s="69" t="s">
        <v>32</v>
      </c>
      <c r="D300" s="69" t="s">
        <v>17</v>
      </c>
      <c r="E300" s="298" t="s">
        <v>34</v>
      </c>
      <c r="F300" s="298"/>
      <c r="G300" s="299"/>
      <c r="H300" s="300"/>
      <c r="I300" s="301"/>
      <c r="J300" s="12" t="s">
        <v>38</v>
      </c>
      <c r="K300" s="13"/>
      <c r="L300" s="13"/>
      <c r="M300" s="96"/>
      <c r="N300" s="2"/>
      <c r="V300" s="50"/>
    </row>
    <row r="301" spans="1:22" ht="13.8" thickBot="1" x14ac:dyDescent="0.3">
      <c r="A301" s="292"/>
      <c r="B301" s="8"/>
      <c r="C301" s="8"/>
      <c r="D301" s="9"/>
      <c r="E301" s="10" t="s">
        <v>2</v>
      </c>
      <c r="F301" s="11"/>
      <c r="G301" s="302"/>
      <c r="H301" s="303"/>
      <c r="I301" s="304"/>
      <c r="J301" s="12" t="s">
        <v>39</v>
      </c>
      <c r="K301" s="13"/>
      <c r="L301" s="13"/>
      <c r="M301" s="96"/>
      <c r="N301" s="2"/>
      <c r="V301" s="50"/>
    </row>
    <row r="302" spans="1:22" ht="21.6" thickTop="1" thickBot="1" x14ac:dyDescent="0.3">
      <c r="A302" s="290">
        <f t="shared" ref="A302" si="68">A298+1</f>
        <v>72</v>
      </c>
      <c r="B302" s="68" t="s">
        <v>29</v>
      </c>
      <c r="C302" s="68" t="s">
        <v>31</v>
      </c>
      <c r="D302" s="68" t="s">
        <v>18</v>
      </c>
      <c r="E302" s="293" t="s">
        <v>33</v>
      </c>
      <c r="F302" s="293"/>
      <c r="G302" s="293" t="s">
        <v>24</v>
      </c>
      <c r="H302" s="294"/>
      <c r="I302" s="45"/>
      <c r="J302" s="42" t="s">
        <v>0</v>
      </c>
      <c r="K302" s="43"/>
      <c r="L302" s="43"/>
      <c r="M302" s="97"/>
      <c r="N302" s="2"/>
      <c r="V302" s="50"/>
    </row>
    <row r="303" spans="1:22" ht="13.8" thickBot="1" x14ac:dyDescent="0.3">
      <c r="A303" s="291"/>
      <c r="B303" s="7"/>
      <c r="C303" s="7"/>
      <c r="D303" s="4"/>
      <c r="E303" s="7"/>
      <c r="F303" s="7"/>
      <c r="G303" s="295"/>
      <c r="H303" s="296"/>
      <c r="I303" s="297"/>
      <c r="J303" s="40" t="s">
        <v>37</v>
      </c>
      <c r="K303" s="40"/>
      <c r="L303" s="40"/>
      <c r="M303" s="95"/>
      <c r="N303" s="2"/>
      <c r="V303" s="50">
        <v>0</v>
      </c>
    </row>
    <row r="304" spans="1:22" ht="21" thickBot="1" x14ac:dyDescent="0.3">
      <c r="A304" s="291"/>
      <c r="B304" s="69" t="s">
        <v>30</v>
      </c>
      <c r="C304" s="69" t="s">
        <v>32</v>
      </c>
      <c r="D304" s="69" t="s">
        <v>17</v>
      </c>
      <c r="E304" s="298" t="s">
        <v>34</v>
      </c>
      <c r="F304" s="298"/>
      <c r="G304" s="299"/>
      <c r="H304" s="300"/>
      <c r="I304" s="301"/>
      <c r="J304" s="12" t="s">
        <v>38</v>
      </c>
      <c r="K304" s="13"/>
      <c r="L304" s="13"/>
      <c r="M304" s="96"/>
      <c r="N304" s="2"/>
      <c r="V304" s="50"/>
    </row>
    <row r="305" spans="1:22" ht="13.8" thickBot="1" x14ac:dyDescent="0.3">
      <c r="A305" s="292"/>
      <c r="B305" s="8"/>
      <c r="C305" s="8"/>
      <c r="D305" s="9"/>
      <c r="E305" s="10" t="s">
        <v>2</v>
      </c>
      <c r="F305" s="11"/>
      <c r="G305" s="302"/>
      <c r="H305" s="303"/>
      <c r="I305" s="304"/>
      <c r="J305" s="12" t="s">
        <v>39</v>
      </c>
      <c r="K305" s="13"/>
      <c r="L305" s="13"/>
      <c r="M305" s="96"/>
      <c r="N305" s="2"/>
      <c r="V305" s="50"/>
    </row>
    <row r="306" spans="1:22" ht="21.6" thickTop="1" thickBot="1" x14ac:dyDescent="0.3">
      <c r="A306" s="290">
        <f t="shared" ref="A306" si="69">A302+1</f>
        <v>73</v>
      </c>
      <c r="B306" s="68" t="s">
        <v>29</v>
      </c>
      <c r="C306" s="68" t="s">
        <v>31</v>
      </c>
      <c r="D306" s="68" t="s">
        <v>18</v>
      </c>
      <c r="E306" s="293" t="s">
        <v>33</v>
      </c>
      <c r="F306" s="293"/>
      <c r="G306" s="293" t="s">
        <v>24</v>
      </c>
      <c r="H306" s="294"/>
      <c r="I306" s="45"/>
      <c r="J306" s="42" t="s">
        <v>0</v>
      </c>
      <c r="K306" s="43"/>
      <c r="L306" s="43"/>
      <c r="M306" s="97"/>
      <c r="N306" s="2"/>
      <c r="V306" s="50"/>
    </row>
    <row r="307" spans="1:22" ht="13.8" thickBot="1" x14ac:dyDescent="0.3">
      <c r="A307" s="291"/>
      <c r="B307" s="7"/>
      <c r="C307" s="7"/>
      <c r="D307" s="4"/>
      <c r="E307" s="7"/>
      <c r="F307" s="7"/>
      <c r="G307" s="295"/>
      <c r="H307" s="296"/>
      <c r="I307" s="297"/>
      <c r="J307" s="40" t="s">
        <v>37</v>
      </c>
      <c r="K307" s="40"/>
      <c r="L307" s="40"/>
      <c r="M307" s="95"/>
      <c r="N307" s="2"/>
      <c r="V307" s="50">
        <v>0</v>
      </c>
    </row>
    <row r="308" spans="1:22" ht="21" thickBot="1" x14ac:dyDescent="0.3">
      <c r="A308" s="291"/>
      <c r="B308" s="69" t="s">
        <v>30</v>
      </c>
      <c r="C308" s="69" t="s">
        <v>32</v>
      </c>
      <c r="D308" s="69" t="s">
        <v>17</v>
      </c>
      <c r="E308" s="298" t="s">
        <v>34</v>
      </c>
      <c r="F308" s="298"/>
      <c r="G308" s="299"/>
      <c r="H308" s="300"/>
      <c r="I308" s="301"/>
      <c r="J308" s="12" t="s">
        <v>38</v>
      </c>
      <c r="K308" s="13"/>
      <c r="L308" s="13"/>
      <c r="M308" s="96"/>
      <c r="N308" s="2"/>
      <c r="V308" s="50"/>
    </row>
    <row r="309" spans="1:22" ht="13.8" thickBot="1" x14ac:dyDescent="0.3">
      <c r="A309" s="292"/>
      <c r="B309" s="8"/>
      <c r="C309" s="8"/>
      <c r="D309" s="9"/>
      <c r="E309" s="10" t="s">
        <v>2</v>
      </c>
      <c r="F309" s="11"/>
      <c r="G309" s="302"/>
      <c r="H309" s="303"/>
      <c r="I309" s="304"/>
      <c r="J309" s="12" t="s">
        <v>39</v>
      </c>
      <c r="K309" s="13"/>
      <c r="L309" s="13"/>
      <c r="M309" s="96"/>
      <c r="N309" s="2"/>
      <c r="V309" s="50"/>
    </row>
    <row r="310" spans="1:22" ht="21.6" thickTop="1" thickBot="1" x14ac:dyDescent="0.3">
      <c r="A310" s="290">
        <f t="shared" ref="A310" si="70">A306+1</f>
        <v>74</v>
      </c>
      <c r="B310" s="68" t="s">
        <v>29</v>
      </c>
      <c r="C310" s="68" t="s">
        <v>31</v>
      </c>
      <c r="D310" s="68" t="s">
        <v>18</v>
      </c>
      <c r="E310" s="293" t="s">
        <v>33</v>
      </c>
      <c r="F310" s="293"/>
      <c r="G310" s="293" t="s">
        <v>24</v>
      </c>
      <c r="H310" s="294"/>
      <c r="I310" s="45"/>
      <c r="J310" s="42" t="s">
        <v>0</v>
      </c>
      <c r="K310" s="43"/>
      <c r="L310" s="43"/>
      <c r="M310" s="97"/>
      <c r="N310" s="2"/>
      <c r="V310" s="50"/>
    </row>
    <row r="311" spans="1:22" ht="13.8" thickBot="1" x14ac:dyDescent="0.3">
      <c r="A311" s="291"/>
      <c r="B311" s="7"/>
      <c r="C311" s="7"/>
      <c r="D311" s="4"/>
      <c r="E311" s="7"/>
      <c r="F311" s="7"/>
      <c r="G311" s="295"/>
      <c r="H311" s="296"/>
      <c r="I311" s="297"/>
      <c r="J311" s="40" t="s">
        <v>37</v>
      </c>
      <c r="K311" s="40"/>
      <c r="L311" s="40"/>
      <c r="M311" s="95"/>
      <c r="N311" s="2"/>
      <c r="V311" s="50">
        <v>0</v>
      </c>
    </row>
    <row r="312" spans="1:22" ht="21" thickBot="1" x14ac:dyDescent="0.3">
      <c r="A312" s="291"/>
      <c r="B312" s="69" t="s">
        <v>30</v>
      </c>
      <c r="C312" s="69" t="s">
        <v>32</v>
      </c>
      <c r="D312" s="69" t="s">
        <v>17</v>
      </c>
      <c r="E312" s="298" t="s">
        <v>34</v>
      </c>
      <c r="F312" s="298"/>
      <c r="G312" s="299"/>
      <c r="H312" s="300"/>
      <c r="I312" s="301"/>
      <c r="J312" s="12" t="s">
        <v>38</v>
      </c>
      <c r="K312" s="13"/>
      <c r="L312" s="13"/>
      <c r="M312" s="96"/>
      <c r="N312" s="2"/>
      <c r="V312" s="50"/>
    </row>
    <row r="313" spans="1:22" ht="13.8" thickBot="1" x14ac:dyDescent="0.3">
      <c r="A313" s="292"/>
      <c r="B313" s="8"/>
      <c r="C313" s="8"/>
      <c r="D313" s="9"/>
      <c r="E313" s="10" t="s">
        <v>2</v>
      </c>
      <c r="F313" s="11"/>
      <c r="G313" s="302"/>
      <c r="H313" s="303"/>
      <c r="I313" s="304"/>
      <c r="J313" s="12" t="s">
        <v>39</v>
      </c>
      <c r="K313" s="13"/>
      <c r="L313" s="13"/>
      <c r="M313" s="96"/>
      <c r="N313" s="2"/>
      <c r="V313" s="50"/>
    </row>
    <row r="314" spans="1:22" ht="21.6" thickTop="1" thickBot="1" x14ac:dyDescent="0.3">
      <c r="A314" s="290">
        <f t="shared" ref="A314" si="71">A310+1</f>
        <v>75</v>
      </c>
      <c r="B314" s="68" t="s">
        <v>29</v>
      </c>
      <c r="C314" s="68" t="s">
        <v>31</v>
      </c>
      <c r="D314" s="68" t="s">
        <v>18</v>
      </c>
      <c r="E314" s="293" t="s">
        <v>33</v>
      </c>
      <c r="F314" s="293"/>
      <c r="G314" s="293" t="s">
        <v>24</v>
      </c>
      <c r="H314" s="294"/>
      <c r="I314" s="45"/>
      <c r="J314" s="42" t="s">
        <v>0</v>
      </c>
      <c r="K314" s="43"/>
      <c r="L314" s="43"/>
      <c r="M314" s="97"/>
      <c r="N314" s="2"/>
      <c r="V314" s="50"/>
    </row>
    <row r="315" spans="1:22" ht="13.8" thickBot="1" x14ac:dyDescent="0.3">
      <c r="A315" s="291"/>
      <c r="B315" s="7"/>
      <c r="C315" s="7"/>
      <c r="D315" s="4"/>
      <c r="E315" s="7"/>
      <c r="F315" s="7"/>
      <c r="G315" s="295"/>
      <c r="H315" s="296"/>
      <c r="I315" s="297"/>
      <c r="J315" s="40" t="s">
        <v>37</v>
      </c>
      <c r="K315" s="40"/>
      <c r="L315" s="40"/>
      <c r="M315" s="95"/>
      <c r="N315" s="2"/>
      <c r="V315" s="50">
        <v>0</v>
      </c>
    </row>
    <row r="316" spans="1:22" ht="21" thickBot="1" x14ac:dyDescent="0.3">
      <c r="A316" s="291"/>
      <c r="B316" s="69" t="s">
        <v>30</v>
      </c>
      <c r="C316" s="69" t="s">
        <v>32</v>
      </c>
      <c r="D316" s="69" t="s">
        <v>17</v>
      </c>
      <c r="E316" s="298" t="s">
        <v>34</v>
      </c>
      <c r="F316" s="298"/>
      <c r="G316" s="299"/>
      <c r="H316" s="300"/>
      <c r="I316" s="301"/>
      <c r="J316" s="12" t="s">
        <v>38</v>
      </c>
      <c r="K316" s="13"/>
      <c r="L316" s="13"/>
      <c r="M316" s="96"/>
      <c r="N316" s="2"/>
      <c r="V316" s="50"/>
    </row>
    <row r="317" spans="1:22" ht="13.8" thickBot="1" x14ac:dyDescent="0.3">
      <c r="A317" s="292"/>
      <c r="B317" s="8"/>
      <c r="C317" s="8"/>
      <c r="D317" s="9"/>
      <c r="E317" s="10" t="s">
        <v>2</v>
      </c>
      <c r="F317" s="11"/>
      <c r="G317" s="302"/>
      <c r="H317" s="303"/>
      <c r="I317" s="304"/>
      <c r="J317" s="12" t="s">
        <v>39</v>
      </c>
      <c r="K317" s="13"/>
      <c r="L317" s="13"/>
      <c r="M317" s="96"/>
      <c r="N317" s="2"/>
      <c r="V317" s="50"/>
    </row>
    <row r="318" spans="1:22" ht="21.6" thickTop="1" thickBot="1" x14ac:dyDescent="0.3">
      <c r="A318" s="290">
        <f t="shared" ref="A318" si="72">A314+1</f>
        <v>76</v>
      </c>
      <c r="B318" s="68" t="s">
        <v>29</v>
      </c>
      <c r="C318" s="68" t="s">
        <v>31</v>
      </c>
      <c r="D318" s="68" t="s">
        <v>18</v>
      </c>
      <c r="E318" s="293" t="s">
        <v>33</v>
      </c>
      <c r="F318" s="293"/>
      <c r="G318" s="293" t="s">
        <v>24</v>
      </c>
      <c r="H318" s="294"/>
      <c r="I318" s="45"/>
      <c r="J318" s="42" t="s">
        <v>0</v>
      </c>
      <c r="K318" s="43"/>
      <c r="L318" s="43"/>
      <c r="M318" s="97"/>
      <c r="N318" s="2"/>
      <c r="V318" s="50"/>
    </row>
    <row r="319" spans="1:22" ht="13.8" thickBot="1" x14ac:dyDescent="0.3">
      <c r="A319" s="291"/>
      <c r="B319" s="7"/>
      <c r="C319" s="7"/>
      <c r="D319" s="4"/>
      <c r="E319" s="7"/>
      <c r="F319" s="7"/>
      <c r="G319" s="295"/>
      <c r="H319" s="296"/>
      <c r="I319" s="297"/>
      <c r="J319" s="40" t="s">
        <v>37</v>
      </c>
      <c r="K319" s="40"/>
      <c r="L319" s="40"/>
      <c r="M319" s="95"/>
      <c r="N319" s="2"/>
      <c r="V319" s="50">
        <v>0</v>
      </c>
    </row>
    <row r="320" spans="1:22" ht="21" thickBot="1" x14ac:dyDescent="0.3">
      <c r="A320" s="291"/>
      <c r="B320" s="69" t="s">
        <v>30</v>
      </c>
      <c r="C320" s="69" t="s">
        <v>32</v>
      </c>
      <c r="D320" s="69" t="s">
        <v>17</v>
      </c>
      <c r="E320" s="298" t="s">
        <v>34</v>
      </c>
      <c r="F320" s="298"/>
      <c r="G320" s="299"/>
      <c r="H320" s="300"/>
      <c r="I320" s="301"/>
      <c r="J320" s="12" t="s">
        <v>38</v>
      </c>
      <c r="K320" s="13"/>
      <c r="L320" s="13"/>
      <c r="M320" s="96"/>
      <c r="N320" s="2"/>
      <c r="V320" s="50"/>
    </row>
    <row r="321" spans="1:22" ht="13.8" thickBot="1" x14ac:dyDescent="0.3">
      <c r="A321" s="292"/>
      <c r="B321" s="8"/>
      <c r="C321" s="8"/>
      <c r="D321" s="9"/>
      <c r="E321" s="10" t="s">
        <v>2</v>
      </c>
      <c r="F321" s="11"/>
      <c r="G321" s="302"/>
      <c r="H321" s="303"/>
      <c r="I321" s="304"/>
      <c r="J321" s="12" t="s">
        <v>39</v>
      </c>
      <c r="K321" s="13"/>
      <c r="L321" s="13"/>
      <c r="M321" s="96"/>
      <c r="N321" s="2"/>
      <c r="V321" s="50"/>
    </row>
    <row r="322" spans="1:22" ht="21.6" thickTop="1" thickBot="1" x14ac:dyDescent="0.3">
      <c r="A322" s="290">
        <f t="shared" ref="A322" si="73">A318+1</f>
        <v>77</v>
      </c>
      <c r="B322" s="68" t="s">
        <v>29</v>
      </c>
      <c r="C322" s="68" t="s">
        <v>31</v>
      </c>
      <c r="D322" s="68" t="s">
        <v>18</v>
      </c>
      <c r="E322" s="293" t="s">
        <v>33</v>
      </c>
      <c r="F322" s="293"/>
      <c r="G322" s="293" t="s">
        <v>24</v>
      </c>
      <c r="H322" s="294"/>
      <c r="I322" s="45"/>
      <c r="J322" s="42" t="s">
        <v>0</v>
      </c>
      <c r="K322" s="43"/>
      <c r="L322" s="43"/>
      <c r="M322" s="97"/>
      <c r="N322" s="2"/>
      <c r="V322" s="50"/>
    </row>
    <row r="323" spans="1:22" ht="13.8" thickBot="1" x14ac:dyDescent="0.3">
      <c r="A323" s="291"/>
      <c r="B323" s="7"/>
      <c r="C323" s="7"/>
      <c r="D323" s="4"/>
      <c r="E323" s="7"/>
      <c r="F323" s="7"/>
      <c r="G323" s="295"/>
      <c r="H323" s="296"/>
      <c r="I323" s="297"/>
      <c r="J323" s="40" t="s">
        <v>37</v>
      </c>
      <c r="K323" s="40"/>
      <c r="L323" s="40"/>
      <c r="M323" s="95"/>
      <c r="N323" s="2"/>
      <c r="V323" s="50">
        <v>0</v>
      </c>
    </row>
    <row r="324" spans="1:22" ht="21" thickBot="1" x14ac:dyDescent="0.3">
      <c r="A324" s="291"/>
      <c r="B324" s="69" t="s">
        <v>30</v>
      </c>
      <c r="C324" s="69" t="s">
        <v>32</v>
      </c>
      <c r="D324" s="69" t="s">
        <v>17</v>
      </c>
      <c r="E324" s="298" t="s">
        <v>34</v>
      </c>
      <c r="F324" s="298"/>
      <c r="G324" s="299"/>
      <c r="H324" s="300"/>
      <c r="I324" s="301"/>
      <c r="J324" s="12" t="s">
        <v>38</v>
      </c>
      <c r="K324" s="13"/>
      <c r="L324" s="13"/>
      <c r="M324" s="96"/>
      <c r="N324" s="2"/>
      <c r="V324" s="50"/>
    </row>
    <row r="325" spans="1:22" ht="13.8" thickBot="1" x14ac:dyDescent="0.3">
      <c r="A325" s="292"/>
      <c r="B325" s="8"/>
      <c r="C325" s="8"/>
      <c r="D325" s="9"/>
      <c r="E325" s="10" t="s">
        <v>2</v>
      </c>
      <c r="F325" s="11"/>
      <c r="G325" s="302"/>
      <c r="H325" s="303"/>
      <c r="I325" s="304"/>
      <c r="J325" s="12" t="s">
        <v>39</v>
      </c>
      <c r="K325" s="13"/>
      <c r="L325" s="13"/>
      <c r="M325" s="96"/>
      <c r="N325" s="2"/>
      <c r="V325" s="50"/>
    </row>
    <row r="326" spans="1:22" ht="21.6" thickTop="1" thickBot="1" x14ac:dyDescent="0.3">
      <c r="A326" s="290">
        <f t="shared" ref="A326" si="74">A322+1</f>
        <v>78</v>
      </c>
      <c r="B326" s="68" t="s">
        <v>29</v>
      </c>
      <c r="C326" s="68" t="s">
        <v>31</v>
      </c>
      <c r="D326" s="68" t="s">
        <v>18</v>
      </c>
      <c r="E326" s="293" t="s">
        <v>33</v>
      </c>
      <c r="F326" s="293"/>
      <c r="G326" s="293" t="s">
        <v>24</v>
      </c>
      <c r="H326" s="294"/>
      <c r="I326" s="45"/>
      <c r="J326" s="42" t="s">
        <v>0</v>
      </c>
      <c r="K326" s="43"/>
      <c r="L326" s="43"/>
      <c r="M326" s="97"/>
      <c r="N326" s="2"/>
      <c r="V326" s="50"/>
    </row>
    <row r="327" spans="1:22" ht="13.8" thickBot="1" x14ac:dyDescent="0.3">
      <c r="A327" s="291"/>
      <c r="B327" s="7"/>
      <c r="C327" s="7"/>
      <c r="D327" s="4"/>
      <c r="E327" s="7"/>
      <c r="F327" s="7"/>
      <c r="G327" s="295"/>
      <c r="H327" s="296"/>
      <c r="I327" s="297"/>
      <c r="J327" s="40" t="s">
        <v>37</v>
      </c>
      <c r="K327" s="40"/>
      <c r="L327" s="40"/>
      <c r="M327" s="95"/>
      <c r="N327" s="2"/>
      <c r="V327" s="50">
        <v>0</v>
      </c>
    </row>
    <row r="328" spans="1:22" ht="21" thickBot="1" x14ac:dyDescent="0.3">
      <c r="A328" s="291"/>
      <c r="B328" s="69" t="s">
        <v>30</v>
      </c>
      <c r="C328" s="69" t="s">
        <v>32</v>
      </c>
      <c r="D328" s="69" t="s">
        <v>17</v>
      </c>
      <c r="E328" s="298" t="s">
        <v>34</v>
      </c>
      <c r="F328" s="298"/>
      <c r="G328" s="299"/>
      <c r="H328" s="300"/>
      <c r="I328" s="301"/>
      <c r="J328" s="12" t="s">
        <v>38</v>
      </c>
      <c r="K328" s="13"/>
      <c r="L328" s="13"/>
      <c r="M328" s="96"/>
      <c r="N328" s="2"/>
      <c r="V328" s="50"/>
    </row>
    <row r="329" spans="1:22" ht="13.8" thickBot="1" x14ac:dyDescent="0.3">
      <c r="A329" s="292"/>
      <c r="B329" s="8"/>
      <c r="C329" s="8"/>
      <c r="D329" s="9"/>
      <c r="E329" s="10" t="s">
        <v>2</v>
      </c>
      <c r="F329" s="11"/>
      <c r="G329" s="302"/>
      <c r="H329" s="303"/>
      <c r="I329" s="304"/>
      <c r="J329" s="12" t="s">
        <v>39</v>
      </c>
      <c r="K329" s="13"/>
      <c r="L329" s="13"/>
      <c r="M329" s="96"/>
      <c r="N329" s="2"/>
      <c r="V329" s="50"/>
    </row>
    <row r="330" spans="1:22" ht="21.6" thickTop="1" thickBot="1" x14ac:dyDescent="0.3">
      <c r="A330" s="290">
        <f t="shared" ref="A330" si="75">A326+1</f>
        <v>79</v>
      </c>
      <c r="B330" s="68" t="s">
        <v>29</v>
      </c>
      <c r="C330" s="68" t="s">
        <v>31</v>
      </c>
      <c r="D330" s="68" t="s">
        <v>18</v>
      </c>
      <c r="E330" s="293" t="s">
        <v>33</v>
      </c>
      <c r="F330" s="293"/>
      <c r="G330" s="293" t="s">
        <v>24</v>
      </c>
      <c r="H330" s="294"/>
      <c r="I330" s="45"/>
      <c r="J330" s="42" t="s">
        <v>0</v>
      </c>
      <c r="K330" s="43"/>
      <c r="L330" s="43"/>
      <c r="M330" s="97"/>
      <c r="N330" s="2"/>
      <c r="V330" s="50"/>
    </row>
    <row r="331" spans="1:22" ht="13.8" thickBot="1" x14ac:dyDescent="0.3">
      <c r="A331" s="291"/>
      <c r="B331" s="7"/>
      <c r="C331" s="7"/>
      <c r="D331" s="4"/>
      <c r="E331" s="7"/>
      <c r="F331" s="7"/>
      <c r="G331" s="295"/>
      <c r="H331" s="296"/>
      <c r="I331" s="297"/>
      <c r="J331" s="40" t="s">
        <v>37</v>
      </c>
      <c r="K331" s="40"/>
      <c r="L331" s="40"/>
      <c r="M331" s="95"/>
      <c r="N331" s="2"/>
      <c r="V331" s="50">
        <v>0</v>
      </c>
    </row>
    <row r="332" spans="1:22" ht="21" thickBot="1" x14ac:dyDescent="0.3">
      <c r="A332" s="291"/>
      <c r="B332" s="69" t="s">
        <v>30</v>
      </c>
      <c r="C332" s="69" t="s">
        <v>32</v>
      </c>
      <c r="D332" s="69" t="s">
        <v>17</v>
      </c>
      <c r="E332" s="298" t="s">
        <v>34</v>
      </c>
      <c r="F332" s="298"/>
      <c r="G332" s="299"/>
      <c r="H332" s="300"/>
      <c r="I332" s="301"/>
      <c r="J332" s="12" t="s">
        <v>38</v>
      </c>
      <c r="K332" s="13"/>
      <c r="L332" s="13"/>
      <c r="M332" s="96"/>
      <c r="N332" s="2"/>
      <c r="V332" s="50"/>
    </row>
    <row r="333" spans="1:22" ht="13.8" thickBot="1" x14ac:dyDescent="0.3">
      <c r="A333" s="292"/>
      <c r="B333" s="8"/>
      <c r="C333" s="8"/>
      <c r="D333" s="9"/>
      <c r="E333" s="10" t="s">
        <v>2</v>
      </c>
      <c r="F333" s="11"/>
      <c r="G333" s="302"/>
      <c r="H333" s="303"/>
      <c r="I333" s="304"/>
      <c r="J333" s="12" t="s">
        <v>39</v>
      </c>
      <c r="K333" s="13"/>
      <c r="L333" s="13"/>
      <c r="M333" s="96"/>
      <c r="N333" s="2"/>
      <c r="V333" s="50"/>
    </row>
    <row r="334" spans="1:22" ht="21.6" thickTop="1" thickBot="1" x14ac:dyDescent="0.3">
      <c r="A334" s="290">
        <f t="shared" ref="A334" si="76">A330+1</f>
        <v>80</v>
      </c>
      <c r="B334" s="68" t="s">
        <v>29</v>
      </c>
      <c r="C334" s="68" t="s">
        <v>31</v>
      </c>
      <c r="D334" s="68" t="s">
        <v>18</v>
      </c>
      <c r="E334" s="293" t="s">
        <v>33</v>
      </c>
      <c r="F334" s="293"/>
      <c r="G334" s="293" t="s">
        <v>24</v>
      </c>
      <c r="H334" s="294"/>
      <c r="I334" s="45"/>
      <c r="J334" s="42" t="s">
        <v>0</v>
      </c>
      <c r="K334" s="43"/>
      <c r="L334" s="43"/>
      <c r="M334" s="97"/>
      <c r="N334" s="2"/>
      <c r="V334" s="50"/>
    </row>
    <row r="335" spans="1:22" ht="13.8" thickBot="1" x14ac:dyDescent="0.3">
      <c r="A335" s="291"/>
      <c r="B335" s="7"/>
      <c r="C335" s="7"/>
      <c r="D335" s="4"/>
      <c r="E335" s="7"/>
      <c r="F335" s="7"/>
      <c r="G335" s="295"/>
      <c r="H335" s="296"/>
      <c r="I335" s="297"/>
      <c r="J335" s="40" t="s">
        <v>37</v>
      </c>
      <c r="K335" s="40"/>
      <c r="L335" s="40"/>
      <c r="M335" s="95"/>
      <c r="N335" s="2"/>
      <c r="V335" s="50">
        <v>0</v>
      </c>
    </row>
    <row r="336" spans="1:22" ht="21" thickBot="1" x14ac:dyDescent="0.3">
      <c r="A336" s="291"/>
      <c r="B336" s="69" t="s">
        <v>30</v>
      </c>
      <c r="C336" s="69" t="s">
        <v>32</v>
      </c>
      <c r="D336" s="69" t="s">
        <v>17</v>
      </c>
      <c r="E336" s="298" t="s">
        <v>34</v>
      </c>
      <c r="F336" s="298"/>
      <c r="G336" s="299"/>
      <c r="H336" s="300"/>
      <c r="I336" s="301"/>
      <c r="J336" s="12" t="s">
        <v>38</v>
      </c>
      <c r="K336" s="13"/>
      <c r="L336" s="13"/>
      <c r="M336" s="96"/>
      <c r="N336" s="2"/>
      <c r="V336" s="50"/>
    </row>
    <row r="337" spans="1:22" ht="13.8" thickBot="1" x14ac:dyDescent="0.3">
      <c r="A337" s="292"/>
      <c r="B337" s="8"/>
      <c r="C337" s="8"/>
      <c r="D337" s="9"/>
      <c r="E337" s="10" t="s">
        <v>2</v>
      </c>
      <c r="F337" s="11"/>
      <c r="G337" s="302"/>
      <c r="H337" s="303"/>
      <c r="I337" s="304"/>
      <c r="J337" s="12" t="s">
        <v>39</v>
      </c>
      <c r="K337" s="13"/>
      <c r="L337" s="13"/>
      <c r="M337" s="96"/>
      <c r="N337" s="2"/>
      <c r="V337" s="50"/>
    </row>
    <row r="338" spans="1:22" ht="21.6" thickTop="1" thickBot="1" x14ac:dyDescent="0.3">
      <c r="A338" s="290">
        <f t="shared" ref="A338" si="77">A334+1</f>
        <v>81</v>
      </c>
      <c r="B338" s="68" t="s">
        <v>29</v>
      </c>
      <c r="C338" s="68" t="s">
        <v>31</v>
      </c>
      <c r="D338" s="68" t="s">
        <v>18</v>
      </c>
      <c r="E338" s="293" t="s">
        <v>33</v>
      </c>
      <c r="F338" s="293"/>
      <c r="G338" s="293" t="s">
        <v>24</v>
      </c>
      <c r="H338" s="294"/>
      <c r="I338" s="45"/>
      <c r="J338" s="42" t="s">
        <v>0</v>
      </c>
      <c r="K338" s="43"/>
      <c r="L338" s="43"/>
      <c r="M338" s="97"/>
      <c r="N338" s="2"/>
      <c r="V338" s="50"/>
    </row>
    <row r="339" spans="1:22" ht="13.8" thickBot="1" x14ac:dyDescent="0.3">
      <c r="A339" s="291"/>
      <c r="B339" s="7"/>
      <c r="C339" s="7"/>
      <c r="D339" s="4"/>
      <c r="E339" s="7"/>
      <c r="F339" s="7"/>
      <c r="G339" s="295"/>
      <c r="H339" s="296"/>
      <c r="I339" s="297"/>
      <c r="J339" s="40" t="s">
        <v>37</v>
      </c>
      <c r="K339" s="40"/>
      <c r="L339" s="40"/>
      <c r="M339" s="95"/>
      <c r="N339" s="2"/>
      <c r="V339" s="50">
        <v>0</v>
      </c>
    </row>
    <row r="340" spans="1:22" ht="21" thickBot="1" x14ac:dyDescent="0.3">
      <c r="A340" s="291"/>
      <c r="B340" s="69" t="s">
        <v>30</v>
      </c>
      <c r="C340" s="69" t="s">
        <v>32</v>
      </c>
      <c r="D340" s="69" t="s">
        <v>17</v>
      </c>
      <c r="E340" s="298" t="s">
        <v>34</v>
      </c>
      <c r="F340" s="298"/>
      <c r="G340" s="299"/>
      <c r="H340" s="300"/>
      <c r="I340" s="301"/>
      <c r="J340" s="12" t="s">
        <v>38</v>
      </c>
      <c r="K340" s="13"/>
      <c r="L340" s="13"/>
      <c r="M340" s="96"/>
      <c r="N340" s="2"/>
      <c r="V340" s="50"/>
    </row>
    <row r="341" spans="1:22" ht="13.8" thickBot="1" x14ac:dyDescent="0.3">
      <c r="A341" s="292"/>
      <c r="B341" s="8"/>
      <c r="C341" s="8"/>
      <c r="D341" s="9"/>
      <c r="E341" s="10" t="s">
        <v>2</v>
      </c>
      <c r="F341" s="11"/>
      <c r="G341" s="302"/>
      <c r="H341" s="303"/>
      <c r="I341" s="304"/>
      <c r="J341" s="12" t="s">
        <v>39</v>
      </c>
      <c r="K341" s="13"/>
      <c r="L341" s="13"/>
      <c r="M341" s="96"/>
      <c r="N341" s="2"/>
      <c r="V341" s="50"/>
    </row>
    <row r="342" spans="1:22" ht="21.6" thickTop="1" thickBot="1" x14ac:dyDescent="0.3">
      <c r="A342" s="290">
        <f t="shared" ref="A342" si="78">A338+1</f>
        <v>82</v>
      </c>
      <c r="B342" s="68" t="s">
        <v>29</v>
      </c>
      <c r="C342" s="68" t="s">
        <v>31</v>
      </c>
      <c r="D342" s="68" t="s">
        <v>18</v>
      </c>
      <c r="E342" s="293" t="s">
        <v>33</v>
      </c>
      <c r="F342" s="293"/>
      <c r="G342" s="293" t="s">
        <v>24</v>
      </c>
      <c r="H342" s="294"/>
      <c r="I342" s="45"/>
      <c r="J342" s="42" t="s">
        <v>0</v>
      </c>
      <c r="K342" s="43"/>
      <c r="L342" s="43"/>
      <c r="M342" s="97"/>
      <c r="N342" s="2"/>
      <c r="V342" s="50"/>
    </row>
    <row r="343" spans="1:22" ht="13.8" thickBot="1" x14ac:dyDescent="0.3">
      <c r="A343" s="291"/>
      <c r="B343" s="7"/>
      <c r="C343" s="7"/>
      <c r="D343" s="4"/>
      <c r="E343" s="7"/>
      <c r="F343" s="7"/>
      <c r="G343" s="295"/>
      <c r="H343" s="296"/>
      <c r="I343" s="297"/>
      <c r="J343" s="40" t="s">
        <v>37</v>
      </c>
      <c r="K343" s="40"/>
      <c r="L343" s="40"/>
      <c r="M343" s="95"/>
      <c r="N343" s="2"/>
      <c r="V343" s="50">
        <v>0</v>
      </c>
    </row>
    <row r="344" spans="1:22" ht="21" thickBot="1" x14ac:dyDescent="0.3">
      <c r="A344" s="291"/>
      <c r="B344" s="69" t="s">
        <v>30</v>
      </c>
      <c r="C344" s="69" t="s">
        <v>32</v>
      </c>
      <c r="D344" s="69" t="s">
        <v>17</v>
      </c>
      <c r="E344" s="298" t="s">
        <v>34</v>
      </c>
      <c r="F344" s="298"/>
      <c r="G344" s="299"/>
      <c r="H344" s="300"/>
      <c r="I344" s="301"/>
      <c r="J344" s="12" t="s">
        <v>38</v>
      </c>
      <c r="K344" s="13"/>
      <c r="L344" s="13"/>
      <c r="M344" s="96"/>
      <c r="N344" s="2"/>
      <c r="V344" s="50"/>
    </row>
    <row r="345" spans="1:22" ht="13.8" thickBot="1" x14ac:dyDescent="0.3">
      <c r="A345" s="292"/>
      <c r="B345" s="8"/>
      <c r="C345" s="8"/>
      <c r="D345" s="9"/>
      <c r="E345" s="10" t="s">
        <v>2</v>
      </c>
      <c r="F345" s="11"/>
      <c r="G345" s="302"/>
      <c r="H345" s="303"/>
      <c r="I345" s="304"/>
      <c r="J345" s="12" t="s">
        <v>39</v>
      </c>
      <c r="K345" s="13"/>
      <c r="L345" s="13"/>
      <c r="M345" s="96"/>
      <c r="N345" s="2"/>
      <c r="V345" s="50"/>
    </row>
    <row r="346" spans="1:22" ht="21.6" thickTop="1" thickBot="1" x14ac:dyDescent="0.3">
      <c r="A346" s="290">
        <f t="shared" ref="A346" si="79">A342+1</f>
        <v>83</v>
      </c>
      <c r="B346" s="68" t="s">
        <v>29</v>
      </c>
      <c r="C346" s="68" t="s">
        <v>31</v>
      </c>
      <c r="D346" s="68" t="s">
        <v>18</v>
      </c>
      <c r="E346" s="293" t="s">
        <v>33</v>
      </c>
      <c r="F346" s="293"/>
      <c r="G346" s="293" t="s">
        <v>24</v>
      </c>
      <c r="H346" s="294"/>
      <c r="I346" s="45"/>
      <c r="J346" s="42" t="s">
        <v>0</v>
      </c>
      <c r="K346" s="43"/>
      <c r="L346" s="43"/>
      <c r="M346" s="97"/>
      <c r="N346" s="2"/>
      <c r="V346" s="50"/>
    </row>
    <row r="347" spans="1:22" ht="13.8" thickBot="1" x14ac:dyDescent="0.3">
      <c r="A347" s="291"/>
      <c r="B347" s="7"/>
      <c r="C347" s="7"/>
      <c r="D347" s="4"/>
      <c r="E347" s="7"/>
      <c r="F347" s="7"/>
      <c r="G347" s="295"/>
      <c r="H347" s="296"/>
      <c r="I347" s="297"/>
      <c r="J347" s="40" t="s">
        <v>37</v>
      </c>
      <c r="K347" s="40"/>
      <c r="L347" s="40"/>
      <c r="M347" s="95"/>
      <c r="N347" s="2"/>
      <c r="V347" s="50">
        <v>0</v>
      </c>
    </row>
    <row r="348" spans="1:22" ht="21" thickBot="1" x14ac:dyDescent="0.3">
      <c r="A348" s="291"/>
      <c r="B348" s="69" t="s">
        <v>30</v>
      </c>
      <c r="C348" s="69" t="s">
        <v>32</v>
      </c>
      <c r="D348" s="69" t="s">
        <v>17</v>
      </c>
      <c r="E348" s="298" t="s">
        <v>34</v>
      </c>
      <c r="F348" s="298"/>
      <c r="G348" s="299"/>
      <c r="H348" s="300"/>
      <c r="I348" s="301"/>
      <c r="J348" s="12" t="s">
        <v>38</v>
      </c>
      <c r="K348" s="13"/>
      <c r="L348" s="13"/>
      <c r="M348" s="96"/>
      <c r="N348" s="2"/>
      <c r="V348" s="50"/>
    </row>
    <row r="349" spans="1:22" ht="13.8" thickBot="1" x14ac:dyDescent="0.3">
      <c r="A349" s="292"/>
      <c r="B349" s="8"/>
      <c r="C349" s="8"/>
      <c r="D349" s="9"/>
      <c r="E349" s="10" t="s">
        <v>2</v>
      </c>
      <c r="F349" s="11"/>
      <c r="G349" s="302"/>
      <c r="H349" s="303"/>
      <c r="I349" s="304"/>
      <c r="J349" s="12" t="s">
        <v>39</v>
      </c>
      <c r="K349" s="13"/>
      <c r="L349" s="13"/>
      <c r="M349" s="96"/>
      <c r="N349" s="2"/>
      <c r="V349" s="50"/>
    </row>
    <row r="350" spans="1:22" ht="21.6" thickTop="1" thickBot="1" x14ac:dyDescent="0.3">
      <c r="A350" s="290">
        <f t="shared" ref="A350" si="80">A346+1</f>
        <v>84</v>
      </c>
      <c r="B350" s="68" t="s">
        <v>29</v>
      </c>
      <c r="C350" s="68" t="s">
        <v>31</v>
      </c>
      <c r="D350" s="68" t="s">
        <v>18</v>
      </c>
      <c r="E350" s="293" t="s">
        <v>33</v>
      </c>
      <c r="F350" s="293"/>
      <c r="G350" s="293" t="s">
        <v>24</v>
      </c>
      <c r="H350" s="294"/>
      <c r="I350" s="45"/>
      <c r="J350" s="42" t="s">
        <v>0</v>
      </c>
      <c r="K350" s="43"/>
      <c r="L350" s="43"/>
      <c r="M350" s="97"/>
      <c r="N350" s="2"/>
      <c r="V350" s="50"/>
    </row>
    <row r="351" spans="1:22" ht="13.8" thickBot="1" x14ac:dyDescent="0.3">
      <c r="A351" s="291"/>
      <c r="B351" s="7"/>
      <c r="C351" s="7"/>
      <c r="D351" s="4"/>
      <c r="E351" s="7"/>
      <c r="F351" s="7"/>
      <c r="G351" s="295"/>
      <c r="H351" s="296"/>
      <c r="I351" s="297"/>
      <c r="J351" s="40" t="s">
        <v>37</v>
      </c>
      <c r="K351" s="40"/>
      <c r="L351" s="40"/>
      <c r="M351" s="95"/>
      <c r="N351" s="2"/>
      <c r="V351" s="50">
        <v>0</v>
      </c>
    </row>
    <row r="352" spans="1:22" ht="21" thickBot="1" x14ac:dyDescent="0.3">
      <c r="A352" s="291"/>
      <c r="B352" s="69" t="s">
        <v>30</v>
      </c>
      <c r="C352" s="69" t="s">
        <v>32</v>
      </c>
      <c r="D352" s="69" t="s">
        <v>17</v>
      </c>
      <c r="E352" s="298" t="s">
        <v>34</v>
      </c>
      <c r="F352" s="298"/>
      <c r="G352" s="299"/>
      <c r="H352" s="300"/>
      <c r="I352" s="301"/>
      <c r="J352" s="12" t="s">
        <v>38</v>
      </c>
      <c r="K352" s="13"/>
      <c r="L352" s="13"/>
      <c r="M352" s="96"/>
      <c r="N352" s="2"/>
      <c r="V352" s="50"/>
    </row>
    <row r="353" spans="1:22" ht="13.8" thickBot="1" x14ac:dyDescent="0.3">
      <c r="A353" s="292"/>
      <c r="B353" s="8"/>
      <c r="C353" s="8"/>
      <c r="D353" s="9"/>
      <c r="E353" s="10" t="s">
        <v>2</v>
      </c>
      <c r="F353" s="11"/>
      <c r="G353" s="302"/>
      <c r="H353" s="303"/>
      <c r="I353" s="304"/>
      <c r="J353" s="12" t="s">
        <v>39</v>
      </c>
      <c r="K353" s="13"/>
      <c r="L353" s="13"/>
      <c r="M353" s="96"/>
      <c r="N353" s="2"/>
      <c r="V353" s="50"/>
    </row>
    <row r="354" spans="1:22" ht="21.6" thickTop="1" thickBot="1" x14ac:dyDescent="0.3">
      <c r="A354" s="290">
        <f t="shared" ref="A354" si="81">A350+1</f>
        <v>85</v>
      </c>
      <c r="B354" s="68" t="s">
        <v>29</v>
      </c>
      <c r="C354" s="68" t="s">
        <v>31</v>
      </c>
      <c r="D354" s="68" t="s">
        <v>18</v>
      </c>
      <c r="E354" s="293" t="s">
        <v>33</v>
      </c>
      <c r="F354" s="293"/>
      <c r="G354" s="293" t="s">
        <v>24</v>
      </c>
      <c r="H354" s="294"/>
      <c r="I354" s="45"/>
      <c r="J354" s="42" t="s">
        <v>0</v>
      </c>
      <c r="K354" s="43"/>
      <c r="L354" s="43"/>
      <c r="M354" s="97"/>
      <c r="N354" s="2"/>
      <c r="V354" s="50"/>
    </row>
    <row r="355" spans="1:22" ht="13.8" thickBot="1" x14ac:dyDescent="0.3">
      <c r="A355" s="291"/>
      <c r="B355" s="7"/>
      <c r="C355" s="7"/>
      <c r="D355" s="4"/>
      <c r="E355" s="7"/>
      <c r="F355" s="7"/>
      <c r="G355" s="295"/>
      <c r="H355" s="296"/>
      <c r="I355" s="297"/>
      <c r="J355" s="40" t="s">
        <v>37</v>
      </c>
      <c r="K355" s="40"/>
      <c r="L355" s="40"/>
      <c r="M355" s="95"/>
      <c r="N355" s="2"/>
      <c r="V355" s="50">
        <v>0</v>
      </c>
    </row>
    <row r="356" spans="1:22" ht="21" thickBot="1" x14ac:dyDescent="0.3">
      <c r="A356" s="291"/>
      <c r="B356" s="69" t="s">
        <v>30</v>
      </c>
      <c r="C356" s="69" t="s">
        <v>32</v>
      </c>
      <c r="D356" s="69" t="s">
        <v>17</v>
      </c>
      <c r="E356" s="298" t="s">
        <v>34</v>
      </c>
      <c r="F356" s="298"/>
      <c r="G356" s="299"/>
      <c r="H356" s="300"/>
      <c r="I356" s="301"/>
      <c r="J356" s="12" t="s">
        <v>38</v>
      </c>
      <c r="K356" s="13"/>
      <c r="L356" s="13"/>
      <c r="M356" s="96"/>
      <c r="N356" s="2"/>
      <c r="V356" s="50"/>
    </row>
    <row r="357" spans="1:22" ht="13.8" thickBot="1" x14ac:dyDescent="0.3">
      <c r="A357" s="292"/>
      <c r="B357" s="8"/>
      <c r="C357" s="8"/>
      <c r="D357" s="9"/>
      <c r="E357" s="10" t="s">
        <v>2</v>
      </c>
      <c r="F357" s="11"/>
      <c r="G357" s="302"/>
      <c r="H357" s="303"/>
      <c r="I357" s="304"/>
      <c r="J357" s="12" t="s">
        <v>39</v>
      </c>
      <c r="K357" s="13"/>
      <c r="L357" s="13"/>
      <c r="M357" s="96"/>
      <c r="N357" s="2"/>
      <c r="V357" s="50"/>
    </row>
    <row r="358" spans="1:22" ht="21.6" thickTop="1" thickBot="1" x14ac:dyDescent="0.3">
      <c r="A358" s="290">
        <f t="shared" ref="A358" si="82">A354+1</f>
        <v>86</v>
      </c>
      <c r="B358" s="68" t="s">
        <v>29</v>
      </c>
      <c r="C358" s="68" t="s">
        <v>31</v>
      </c>
      <c r="D358" s="68" t="s">
        <v>18</v>
      </c>
      <c r="E358" s="293" t="s">
        <v>33</v>
      </c>
      <c r="F358" s="293"/>
      <c r="G358" s="293" t="s">
        <v>24</v>
      </c>
      <c r="H358" s="294"/>
      <c r="I358" s="45"/>
      <c r="J358" s="42" t="s">
        <v>0</v>
      </c>
      <c r="K358" s="43"/>
      <c r="L358" s="43"/>
      <c r="M358" s="97"/>
      <c r="N358" s="2"/>
      <c r="V358" s="50"/>
    </row>
    <row r="359" spans="1:22" ht="13.8" thickBot="1" x14ac:dyDescent="0.3">
      <c r="A359" s="291"/>
      <c r="B359" s="7"/>
      <c r="C359" s="7"/>
      <c r="D359" s="4"/>
      <c r="E359" s="7"/>
      <c r="F359" s="7"/>
      <c r="G359" s="295"/>
      <c r="H359" s="296"/>
      <c r="I359" s="297"/>
      <c r="J359" s="40" t="s">
        <v>37</v>
      </c>
      <c r="K359" s="40"/>
      <c r="L359" s="40"/>
      <c r="M359" s="95"/>
      <c r="N359" s="2"/>
      <c r="V359" s="50">
        <v>0</v>
      </c>
    </row>
    <row r="360" spans="1:22" ht="21" thickBot="1" x14ac:dyDescent="0.3">
      <c r="A360" s="291"/>
      <c r="B360" s="69" t="s">
        <v>30</v>
      </c>
      <c r="C360" s="69" t="s">
        <v>32</v>
      </c>
      <c r="D360" s="69" t="s">
        <v>17</v>
      </c>
      <c r="E360" s="298" t="s">
        <v>34</v>
      </c>
      <c r="F360" s="298"/>
      <c r="G360" s="299"/>
      <c r="H360" s="300"/>
      <c r="I360" s="301"/>
      <c r="J360" s="12" t="s">
        <v>38</v>
      </c>
      <c r="K360" s="13"/>
      <c r="L360" s="13"/>
      <c r="M360" s="96"/>
      <c r="N360" s="2"/>
      <c r="V360" s="50"/>
    </row>
    <row r="361" spans="1:22" ht="13.8" thickBot="1" x14ac:dyDescent="0.3">
      <c r="A361" s="292"/>
      <c r="B361" s="8"/>
      <c r="C361" s="8"/>
      <c r="D361" s="9"/>
      <c r="E361" s="10" t="s">
        <v>2</v>
      </c>
      <c r="F361" s="11"/>
      <c r="G361" s="302"/>
      <c r="H361" s="303"/>
      <c r="I361" s="304"/>
      <c r="J361" s="12" t="s">
        <v>39</v>
      </c>
      <c r="K361" s="13"/>
      <c r="L361" s="13"/>
      <c r="M361" s="96"/>
      <c r="N361" s="2"/>
      <c r="V361" s="50"/>
    </row>
    <row r="362" spans="1:22" ht="21.6" thickTop="1" thickBot="1" x14ac:dyDescent="0.3">
      <c r="A362" s="290">
        <f t="shared" ref="A362" si="83">A358+1</f>
        <v>87</v>
      </c>
      <c r="B362" s="68" t="s">
        <v>29</v>
      </c>
      <c r="C362" s="68" t="s">
        <v>31</v>
      </c>
      <c r="D362" s="68" t="s">
        <v>18</v>
      </c>
      <c r="E362" s="293" t="s">
        <v>33</v>
      </c>
      <c r="F362" s="293"/>
      <c r="G362" s="293" t="s">
        <v>24</v>
      </c>
      <c r="H362" s="294"/>
      <c r="I362" s="45"/>
      <c r="J362" s="42" t="s">
        <v>0</v>
      </c>
      <c r="K362" s="43"/>
      <c r="L362" s="43"/>
      <c r="M362" s="97"/>
      <c r="N362" s="2"/>
      <c r="V362" s="50"/>
    </row>
    <row r="363" spans="1:22" ht="13.8" thickBot="1" x14ac:dyDescent="0.3">
      <c r="A363" s="291"/>
      <c r="B363" s="7"/>
      <c r="C363" s="7"/>
      <c r="D363" s="4"/>
      <c r="E363" s="7"/>
      <c r="F363" s="7"/>
      <c r="G363" s="295"/>
      <c r="H363" s="296"/>
      <c r="I363" s="297"/>
      <c r="J363" s="40" t="s">
        <v>37</v>
      </c>
      <c r="K363" s="40"/>
      <c r="L363" s="40"/>
      <c r="M363" s="95"/>
      <c r="N363" s="2"/>
      <c r="V363" s="50">
        <v>0</v>
      </c>
    </row>
    <row r="364" spans="1:22" ht="21" thickBot="1" x14ac:dyDescent="0.3">
      <c r="A364" s="291"/>
      <c r="B364" s="69" t="s">
        <v>30</v>
      </c>
      <c r="C364" s="69" t="s">
        <v>32</v>
      </c>
      <c r="D364" s="69" t="s">
        <v>17</v>
      </c>
      <c r="E364" s="298" t="s">
        <v>34</v>
      </c>
      <c r="F364" s="298"/>
      <c r="G364" s="299"/>
      <c r="H364" s="300"/>
      <c r="I364" s="301"/>
      <c r="J364" s="12" t="s">
        <v>38</v>
      </c>
      <c r="K364" s="13"/>
      <c r="L364" s="13"/>
      <c r="M364" s="96"/>
      <c r="N364" s="2"/>
      <c r="V364" s="50"/>
    </row>
    <row r="365" spans="1:22" ht="13.8" thickBot="1" x14ac:dyDescent="0.3">
      <c r="A365" s="292"/>
      <c r="B365" s="8"/>
      <c r="C365" s="8"/>
      <c r="D365" s="9"/>
      <c r="E365" s="10" t="s">
        <v>2</v>
      </c>
      <c r="F365" s="11"/>
      <c r="G365" s="302"/>
      <c r="H365" s="303"/>
      <c r="I365" s="304"/>
      <c r="J365" s="12" t="s">
        <v>39</v>
      </c>
      <c r="K365" s="13"/>
      <c r="L365" s="13"/>
      <c r="M365" s="96"/>
      <c r="N365" s="2"/>
      <c r="V365" s="50"/>
    </row>
    <row r="366" spans="1:22" ht="21.6" thickTop="1" thickBot="1" x14ac:dyDescent="0.3">
      <c r="A366" s="290">
        <f t="shared" ref="A366" si="84">A362+1</f>
        <v>88</v>
      </c>
      <c r="B366" s="68" t="s">
        <v>29</v>
      </c>
      <c r="C366" s="68" t="s">
        <v>31</v>
      </c>
      <c r="D366" s="68" t="s">
        <v>18</v>
      </c>
      <c r="E366" s="293" t="s">
        <v>33</v>
      </c>
      <c r="F366" s="293"/>
      <c r="G366" s="293" t="s">
        <v>24</v>
      </c>
      <c r="H366" s="294"/>
      <c r="I366" s="45"/>
      <c r="J366" s="42" t="s">
        <v>0</v>
      </c>
      <c r="K366" s="43"/>
      <c r="L366" s="43"/>
      <c r="M366" s="97"/>
      <c r="N366" s="2"/>
      <c r="V366" s="50"/>
    </row>
    <row r="367" spans="1:22" ht="13.8" thickBot="1" x14ac:dyDescent="0.3">
      <c r="A367" s="291"/>
      <c r="B367" s="7"/>
      <c r="C367" s="7"/>
      <c r="D367" s="4"/>
      <c r="E367" s="7"/>
      <c r="F367" s="7"/>
      <c r="G367" s="295"/>
      <c r="H367" s="296"/>
      <c r="I367" s="297"/>
      <c r="J367" s="40" t="s">
        <v>37</v>
      </c>
      <c r="K367" s="40"/>
      <c r="L367" s="40"/>
      <c r="M367" s="95"/>
      <c r="N367" s="2"/>
      <c r="V367" s="50">
        <v>0</v>
      </c>
    </row>
    <row r="368" spans="1:22" ht="21" thickBot="1" x14ac:dyDescent="0.3">
      <c r="A368" s="291"/>
      <c r="B368" s="69" t="s">
        <v>30</v>
      </c>
      <c r="C368" s="69" t="s">
        <v>32</v>
      </c>
      <c r="D368" s="69" t="s">
        <v>17</v>
      </c>
      <c r="E368" s="298" t="s">
        <v>34</v>
      </c>
      <c r="F368" s="298"/>
      <c r="G368" s="299"/>
      <c r="H368" s="300"/>
      <c r="I368" s="301"/>
      <c r="J368" s="12" t="s">
        <v>38</v>
      </c>
      <c r="K368" s="13"/>
      <c r="L368" s="13"/>
      <c r="M368" s="96"/>
      <c r="N368" s="2"/>
      <c r="V368" s="50"/>
    </row>
    <row r="369" spans="1:22" ht="13.8" thickBot="1" x14ac:dyDescent="0.3">
      <c r="A369" s="292"/>
      <c r="B369" s="8"/>
      <c r="C369" s="8"/>
      <c r="D369" s="9"/>
      <c r="E369" s="10" t="s">
        <v>2</v>
      </c>
      <c r="F369" s="11"/>
      <c r="G369" s="302"/>
      <c r="H369" s="303"/>
      <c r="I369" s="304"/>
      <c r="J369" s="12" t="s">
        <v>39</v>
      </c>
      <c r="K369" s="13"/>
      <c r="L369" s="13"/>
      <c r="M369" s="96"/>
      <c r="N369" s="2"/>
      <c r="V369" s="50"/>
    </row>
    <row r="370" spans="1:22" ht="21.6" thickTop="1" thickBot="1" x14ac:dyDescent="0.3">
      <c r="A370" s="290">
        <f t="shared" ref="A370" si="85">A366+1</f>
        <v>89</v>
      </c>
      <c r="B370" s="68" t="s">
        <v>29</v>
      </c>
      <c r="C370" s="68" t="s">
        <v>31</v>
      </c>
      <c r="D370" s="68" t="s">
        <v>18</v>
      </c>
      <c r="E370" s="293" t="s">
        <v>33</v>
      </c>
      <c r="F370" s="293"/>
      <c r="G370" s="293" t="s">
        <v>24</v>
      </c>
      <c r="H370" s="294"/>
      <c r="I370" s="45"/>
      <c r="J370" s="42" t="s">
        <v>0</v>
      </c>
      <c r="K370" s="43"/>
      <c r="L370" s="43"/>
      <c r="M370" s="97"/>
      <c r="N370" s="2"/>
      <c r="V370" s="50"/>
    </row>
    <row r="371" spans="1:22" ht="13.8" thickBot="1" x14ac:dyDescent="0.3">
      <c r="A371" s="291"/>
      <c r="B371" s="7"/>
      <c r="C371" s="7"/>
      <c r="D371" s="4"/>
      <c r="E371" s="7"/>
      <c r="F371" s="7"/>
      <c r="G371" s="295"/>
      <c r="H371" s="296"/>
      <c r="I371" s="297"/>
      <c r="J371" s="40" t="s">
        <v>37</v>
      </c>
      <c r="K371" s="40"/>
      <c r="L371" s="40"/>
      <c r="M371" s="95"/>
      <c r="N371" s="2"/>
      <c r="V371" s="50">
        <v>0</v>
      </c>
    </row>
    <row r="372" spans="1:22" ht="21" thickBot="1" x14ac:dyDescent="0.3">
      <c r="A372" s="291"/>
      <c r="B372" s="69" t="s">
        <v>30</v>
      </c>
      <c r="C372" s="69" t="s">
        <v>32</v>
      </c>
      <c r="D372" s="69" t="s">
        <v>17</v>
      </c>
      <c r="E372" s="298" t="s">
        <v>34</v>
      </c>
      <c r="F372" s="298"/>
      <c r="G372" s="299"/>
      <c r="H372" s="300"/>
      <c r="I372" s="301"/>
      <c r="J372" s="12" t="s">
        <v>38</v>
      </c>
      <c r="K372" s="13"/>
      <c r="L372" s="13"/>
      <c r="M372" s="96"/>
      <c r="N372" s="2"/>
      <c r="V372" s="50"/>
    </row>
    <row r="373" spans="1:22" ht="13.8" thickBot="1" x14ac:dyDescent="0.3">
      <c r="A373" s="292"/>
      <c r="B373" s="8"/>
      <c r="C373" s="8"/>
      <c r="D373" s="9"/>
      <c r="E373" s="10" t="s">
        <v>2</v>
      </c>
      <c r="F373" s="11"/>
      <c r="G373" s="302"/>
      <c r="H373" s="303"/>
      <c r="I373" s="304"/>
      <c r="J373" s="12" t="s">
        <v>39</v>
      </c>
      <c r="K373" s="13"/>
      <c r="L373" s="13"/>
      <c r="M373" s="96"/>
      <c r="N373" s="2"/>
      <c r="V373" s="50"/>
    </row>
    <row r="374" spans="1:22" ht="21.6" thickTop="1" thickBot="1" x14ac:dyDescent="0.3">
      <c r="A374" s="290">
        <f t="shared" ref="A374" si="86">A370+1</f>
        <v>90</v>
      </c>
      <c r="B374" s="68" t="s">
        <v>29</v>
      </c>
      <c r="C374" s="68" t="s">
        <v>31</v>
      </c>
      <c r="D374" s="68" t="s">
        <v>18</v>
      </c>
      <c r="E374" s="293" t="s">
        <v>33</v>
      </c>
      <c r="F374" s="293"/>
      <c r="G374" s="293" t="s">
        <v>24</v>
      </c>
      <c r="H374" s="294"/>
      <c r="I374" s="45"/>
      <c r="J374" s="42" t="s">
        <v>0</v>
      </c>
      <c r="K374" s="43"/>
      <c r="L374" s="43"/>
      <c r="M374" s="97"/>
      <c r="N374" s="2"/>
      <c r="V374" s="50"/>
    </row>
    <row r="375" spans="1:22" ht="13.8" thickBot="1" x14ac:dyDescent="0.3">
      <c r="A375" s="291"/>
      <c r="B375" s="7"/>
      <c r="C375" s="7"/>
      <c r="D375" s="4"/>
      <c r="E375" s="7"/>
      <c r="F375" s="7"/>
      <c r="G375" s="295"/>
      <c r="H375" s="296"/>
      <c r="I375" s="297"/>
      <c r="J375" s="40" t="s">
        <v>37</v>
      </c>
      <c r="K375" s="40"/>
      <c r="L375" s="40"/>
      <c r="M375" s="95"/>
      <c r="N375" s="2"/>
      <c r="V375" s="50">
        <v>0</v>
      </c>
    </row>
    <row r="376" spans="1:22" ht="21" thickBot="1" x14ac:dyDescent="0.3">
      <c r="A376" s="291"/>
      <c r="B376" s="69" t="s">
        <v>30</v>
      </c>
      <c r="C376" s="69" t="s">
        <v>32</v>
      </c>
      <c r="D376" s="69" t="s">
        <v>17</v>
      </c>
      <c r="E376" s="298" t="s">
        <v>34</v>
      </c>
      <c r="F376" s="298"/>
      <c r="G376" s="299"/>
      <c r="H376" s="300"/>
      <c r="I376" s="301"/>
      <c r="J376" s="12" t="s">
        <v>38</v>
      </c>
      <c r="K376" s="13"/>
      <c r="L376" s="13"/>
      <c r="M376" s="96"/>
      <c r="N376" s="2"/>
      <c r="V376" s="50"/>
    </row>
    <row r="377" spans="1:22" ht="13.8" thickBot="1" x14ac:dyDescent="0.3">
      <c r="A377" s="292"/>
      <c r="B377" s="8"/>
      <c r="C377" s="8"/>
      <c r="D377" s="9"/>
      <c r="E377" s="10" t="s">
        <v>2</v>
      </c>
      <c r="F377" s="11"/>
      <c r="G377" s="302"/>
      <c r="H377" s="303"/>
      <c r="I377" s="304"/>
      <c r="J377" s="12" t="s">
        <v>39</v>
      </c>
      <c r="K377" s="13"/>
      <c r="L377" s="13"/>
      <c r="M377" s="96"/>
      <c r="N377" s="2"/>
      <c r="V377" s="50"/>
    </row>
    <row r="378" spans="1:22" ht="21.6" thickTop="1" thickBot="1" x14ac:dyDescent="0.3">
      <c r="A378" s="290">
        <f t="shared" ref="A378" si="87">A374+1</f>
        <v>91</v>
      </c>
      <c r="B378" s="68" t="s">
        <v>29</v>
      </c>
      <c r="C378" s="68" t="s">
        <v>31</v>
      </c>
      <c r="D378" s="68" t="s">
        <v>18</v>
      </c>
      <c r="E378" s="293" t="s">
        <v>33</v>
      </c>
      <c r="F378" s="293"/>
      <c r="G378" s="293" t="s">
        <v>24</v>
      </c>
      <c r="H378" s="294"/>
      <c r="I378" s="45"/>
      <c r="J378" s="42" t="s">
        <v>0</v>
      </c>
      <c r="K378" s="43"/>
      <c r="L378" s="43"/>
      <c r="M378" s="97"/>
      <c r="N378" s="2"/>
      <c r="V378" s="50"/>
    </row>
    <row r="379" spans="1:22" ht="13.8" thickBot="1" x14ac:dyDescent="0.3">
      <c r="A379" s="291"/>
      <c r="B379" s="7"/>
      <c r="C379" s="7"/>
      <c r="D379" s="4"/>
      <c r="E379" s="7"/>
      <c r="F379" s="7"/>
      <c r="G379" s="295"/>
      <c r="H379" s="296"/>
      <c r="I379" s="297"/>
      <c r="J379" s="40" t="s">
        <v>37</v>
      </c>
      <c r="K379" s="40"/>
      <c r="L379" s="40"/>
      <c r="M379" s="95"/>
      <c r="N379" s="2"/>
      <c r="V379" s="50">
        <v>0</v>
      </c>
    </row>
    <row r="380" spans="1:22" ht="21" thickBot="1" x14ac:dyDescent="0.3">
      <c r="A380" s="291"/>
      <c r="B380" s="69" t="s">
        <v>30</v>
      </c>
      <c r="C380" s="69" t="s">
        <v>32</v>
      </c>
      <c r="D380" s="69" t="s">
        <v>17</v>
      </c>
      <c r="E380" s="298" t="s">
        <v>34</v>
      </c>
      <c r="F380" s="298"/>
      <c r="G380" s="299"/>
      <c r="H380" s="300"/>
      <c r="I380" s="301"/>
      <c r="J380" s="12" t="s">
        <v>38</v>
      </c>
      <c r="K380" s="13"/>
      <c r="L380" s="13"/>
      <c r="M380" s="96"/>
      <c r="N380" s="2"/>
      <c r="V380" s="50"/>
    </row>
    <row r="381" spans="1:22" ht="13.8" thickBot="1" x14ac:dyDescent="0.3">
      <c r="A381" s="292"/>
      <c r="B381" s="8"/>
      <c r="C381" s="8"/>
      <c r="D381" s="9"/>
      <c r="E381" s="10" t="s">
        <v>2</v>
      </c>
      <c r="F381" s="11"/>
      <c r="G381" s="302"/>
      <c r="H381" s="303"/>
      <c r="I381" s="304"/>
      <c r="J381" s="12" t="s">
        <v>39</v>
      </c>
      <c r="K381" s="13"/>
      <c r="L381" s="13"/>
      <c r="M381" s="96"/>
      <c r="N381" s="2"/>
      <c r="V381" s="50"/>
    </row>
    <row r="382" spans="1:22" ht="21.6" thickTop="1" thickBot="1" x14ac:dyDescent="0.3">
      <c r="A382" s="290">
        <f t="shared" ref="A382" si="88">A378+1</f>
        <v>92</v>
      </c>
      <c r="B382" s="68" t="s">
        <v>29</v>
      </c>
      <c r="C382" s="68" t="s">
        <v>31</v>
      </c>
      <c r="D382" s="68" t="s">
        <v>18</v>
      </c>
      <c r="E382" s="293" t="s">
        <v>33</v>
      </c>
      <c r="F382" s="293"/>
      <c r="G382" s="293" t="s">
        <v>24</v>
      </c>
      <c r="H382" s="294"/>
      <c r="I382" s="45"/>
      <c r="J382" s="42" t="s">
        <v>0</v>
      </c>
      <c r="K382" s="43"/>
      <c r="L382" s="43"/>
      <c r="M382" s="97"/>
      <c r="N382" s="2"/>
      <c r="V382" s="50"/>
    </row>
    <row r="383" spans="1:22" ht="13.8" thickBot="1" x14ac:dyDescent="0.3">
      <c r="A383" s="291"/>
      <c r="B383" s="7"/>
      <c r="C383" s="7"/>
      <c r="D383" s="4"/>
      <c r="E383" s="7"/>
      <c r="F383" s="7"/>
      <c r="G383" s="295"/>
      <c r="H383" s="296"/>
      <c r="I383" s="297"/>
      <c r="J383" s="40" t="s">
        <v>37</v>
      </c>
      <c r="K383" s="40"/>
      <c r="L383" s="40"/>
      <c r="M383" s="95"/>
      <c r="N383" s="2"/>
      <c r="V383" s="50">
        <v>0</v>
      </c>
    </row>
    <row r="384" spans="1:22" ht="21" thickBot="1" x14ac:dyDescent="0.3">
      <c r="A384" s="291"/>
      <c r="B384" s="69" t="s">
        <v>30</v>
      </c>
      <c r="C384" s="69" t="s">
        <v>32</v>
      </c>
      <c r="D384" s="69" t="s">
        <v>17</v>
      </c>
      <c r="E384" s="298" t="s">
        <v>34</v>
      </c>
      <c r="F384" s="298"/>
      <c r="G384" s="299"/>
      <c r="H384" s="300"/>
      <c r="I384" s="301"/>
      <c r="J384" s="12" t="s">
        <v>38</v>
      </c>
      <c r="K384" s="13"/>
      <c r="L384" s="13"/>
      <c r="M384" s="96"/>
      <c r="N384" s="2"/>
      <c r="V384" s="50"/>
    </row>
    <row r="385" spans="1:22" ht="13.8" thickBot="1" x14ac:dyDescent="0.3">
      <c r="A385" s="292"/>
      <c r="B385" s="8"/>
      <c r="C385" s="8"/>
      <c r="D385" s="9"/>
      <c r="E385" s="10" t="s">
        <v>2</v>
      </c>
      <c r="F385" s="11"/>
      <c r="G385" s="302"/>
      <c r="H385" s="303"/>
      <c r="I385" s="304"/>
      <c r="J385" s="12" t="s">
        <v>39</v>
      </c>
      <c r="K385" s="13"/>
      <c r="L385" s="13"/>
      <c r="M385" s="96"/>
      <c r="N385" s="2"/>
      <c r="V385" s="50"/>
    </row>
    <row r="386" spans="1:22" ht="21.6" thickTop="1" thickBot="1" x14ac:dyDescent="0.3">
      <c r="A386" s="290">
        <f t="shared" ref="A386" si="89">A382+1</f>
        <v>93</v>
      </c>
      <c r="B386" s="68" t="s">
        <v>29</v>
      </c>
      <c r="C386" s="68" t="s">
        <v>31</v>
      </c>
      <c r="D386" s="68" t="s">
        <v>18</v>
      </c>
      <c r="E386" s="293" t="s">
        <v>33</v>
      </c>
      <c r="F386" s="293"/>
      <c r="G386" s="293" t="s">
        <v>24</v>
      </c>
      <c r="H386" s="294"/>
      <c r="I386" s="45"/>
      <c r="J386" s="42" t="s">
        <v>0</v>
      </c>
      <c r="K386" s="43"/>
      <c r="L386" s="43"/>
      <c r="M386" s="97"/>
      <c r="N386" s="2"/>
      <c r="V386" s="50"/>
    </row>
    <row r="387" spans="1:22" ht="13.8" thickBot="1" x14ac:dyDescent="0.3">
      <c r="A387" s="291"/>
      <c r="B387" s="7"/>
      <c r="C387" s="7"/>
      <c r="D387" s="4"/>
      <c r="E387" s="7"/>
      <c r="F387" s="7"/>
      <c r="G387" s="295"/>
      <c r="H387" s="296"/>
      <c r="I387" s="297"/>
      <c r="J387" s="40" t="s">
        <v>37</v>
      </c>
      <c r="K387" s="40"/>
      <c r="L387" s="40"/>
      <c r="M387" s="95"/>
      <c r="N387" s="2"/>
      <c r="V387" s="50">
        <v>0</v>
      </c>
    </row>
    <row r="388" spans="1:22" ht="21" thickBot="1" x14ac:dyDescent="0.3">
      <c r="A388" s="291"/>
      <c r="B388" s="69" t="s">
        <v>30</v>
      </c>
      <c r="C388" s="69" t="s">
        <v>32</v>
      </c>
      <c r="D388" s="69" t="s">
        <v>17</v>
      </c>
      <c r="E388" s="298" t="s">
        <v>34</v>
      </c>
      <c r="F388" s="298"/>
      <c r="G388" s="299"/>
      <c r="H388" s="300"/>
      <c r="I388" s="301"/>
      <c r="J388" s="12" t="s">
        <v>38</v>
      </c>
      <c r="K388" s="13"/>
      <c r="L388" s="13"/>
      <c r="M388" s="96"/>
      <c r="N388" s="2"/>
      <c r="V388" s="50"/>
    </row>
    <row r="389" spans="1:22" ht="13.8" thickBot="1" x14ac:dyDescent="0.3">
      <c r="A389" s="292"/>
      <c r="B389" s="8"/>
      <c r="C389" s="8"/>
      <c r="D389" s="9"/>
      <c r="E389" s="10" t="s">
        <v>2</v>
      </c>
      <c r="F389" s="11"/>
      <c r="G389" s="302"/>
      <c r="H389" s="303"/>
      <c r="I389" s="304"/>
      <c r="J389" s="12" t="s">
        <v>39</v>
      </c>
      <c r="K389" s="13"/>
      <c r="L389" s="13"/>
      <c r="M389" s="96"/>
      <c r="N389" s="2"/>
      <c r="V389" s="50"/>
    </row>
    <row r="390" spans="1:22" ht="21.6" thickTop="1" thickBot="1" x14ac:dyDescent="0.3">
      <c r="A390" s="290">
        <f t="shared" ref="A390" si="90">A386+1</f>
        <v>94</v>
      </c>
      <c r="B390" s="68" t="s">
        <v>29</v>
      </c>
      <c r="C390" s="68" t="s">
        <v>31</v>
      </c>
      <c r="D390" s="68" t="s">
        <v>18</v>
      </c>
      <c r="E390" s="293" t="s">
        <v>33</v>
      </c>
      <c r="F390" s="293"/>
      <c r="G390" s="293" t="s">
        <v>24</v>
      </c>
      <c r="H390" s="294"/>
      <c r="I390" s="45"/>
      <c r="J390" s="42" t="s">
        <v>0</v>
      </c>
      <c r="K390" s="43"/>
      <c r="L390" s="43"/>
      <c r="M390" s="97"/>
      <c r="N390" s="2"/>
      <c r="V390" s="50"/>
    </row>
    <row r="391" spans="1:22" ht="13.8" thickBot="1" x14ac:dyDescent="0.3">
      <c r="A391" s="291"/>
      <c r="B391" s="7"/>
      <c r="C391" s="7"/>
      <c r="D391" s="4"/>
      <c r="E391" s="7"/>
      <c r="F391" s="7"/>
      <c r="G391" s="295"/>
      <c r="H391" s="296"/>
      <c r="I391" s="297"/>
      <c r="J391" s="40" t="s">
        <v>37</v>
      </c>
      <c r="K391" s="40"/>
      <c r="L391" s="40"/>
      <c r="M391" s="95"/>
      <c r="N391" s="2"/>
      <c r="V391" s="50">
        <v>0</v>
      </c>
    </row>
    <row r="392" spans="1:22" ht="21" thickBot="1" x14ac:dyDescent="0.3">
      <c r="A392" s="291"/>
      <c r="B392" s="69" t="s">
        <v>30</v>
      </c>
      <c r="C392" s="69" t="s">
        <v>32</v>
      </c>
      <c r="D392" s="69" t="s">
        <v>17</v>
      </c>
      <c r="E392" s="298" t="s">
        <v>34</v>
      </c>
      <c r="F392" s="298"/>
      <c r="G392" s="299"/>
      <c r="H392" s="300"/>
      <c r="I392" s="301"/>
      <c r="J392" s="12" t="s">
        <v>38</v>
      </c>
      <c r="K392" s="13"/>
      <c r="L392" s="13"/>
      <c r="M392" s="96"/>
      <c r="N392" s="2"/>
      <c r="V392" s="50"/>
    </row>
    <row r="393" spans="1:22" ht="13.8" thickBot="1" x14ac:dyDescent="0.3">
      <c r="A393" s="292"/>
      <c r="B393" s="8"/>
      <c r="C393" s="8"/>
      <c r="D393" s="9"/>
      <c r="E393" s="10" t="s">
        <v>2</v>
      </c>
      <c r="F393" s="11"/>
      <c r="G393" s="302"/>
      <c r="H393" s="303"/>
      <c r="I393" s="304"/>
      <c r="J393" s="12" t="s">
        <v>39</v>
      </c>
      <c r="K393" s="13"/>
      <c r="L393" s="13"/>
      <c r="M393" s="96"/>
      <c r="N393" s="2"/>
      <c r="V393" s="50"/>
    </row>
    <row r="394" spans="1:22" ht="21.6" thickTop="1" thickBot="1" x14ac:dyDescent="0.3">
      <c r="A394" s="290">
        <f t="shared" ref="A394" si="91">A390+1</f>
        <v>95</v>
      </c>
      <c r="B394" s="68" t="s">
        <v>29</v>
      </c>
      <c r="C394" s="68" t="s">
        <v>31</v>
      </c>
      <c r="D394" s="68" t="s">
        <v>18</v>
      </c>
      <c r="E394" s="293" t="s">
        <v>33</v>
      </c>
      <c r="F394" s="293"/>
      <c r="G394" s="293" t="s">
        <v>24</v>
      </c>
      <c r="H394" s="294"/>
      <c r="I394" s="45"/>
      <c r="J394" s="42" t="s">
        <v>0</v>
      </c>
      <c r="K394" s="43"/>
      <c r="L394" s="43"/>
      <c r="M394" s="97"/>
      <c r="N394" s="2"/>
      <c r="V394" s="50"/>
    </row>
    <row r="395" spans="1:22" ht="13.8" thickBot="1" x14ac:dyDescent="0.3">
      <c r="A395" s="291"/>
      <c r="B395" s="7"/>
      <c r="C395" s="7"/>
      <c r="D395" s="4"/>
      <c r="E395" s="7"/>
      <c r="F395" s="7"/>
      <c r="G395" s="295"/>
      <c r="H395" s="296"/>
      <c r="I395" s="297"/>
      <c r="J395" s="40" t="s">
        <v>37</v>
      </c>
      <c r="K395" s="40"/>
      <c r="L395" s="40"/>
      <c r="M395" s="95"/>
      <c r="N395" s="2"/>
      <c r="V395" s="50">
        <v>0</v>
      </c>
    </row>
    <row r="396" spans="1:22" ht="21" thickBot="1" x14ac:dyDescent="0.3">
      <c r="A396" s="291"/>
      <c r="B396" s="69" t="s">
        <v>30</v>
      </c>
      <c r="C396" s="69" t="s">
        <v>32</v>
      </c>
      <c r="D396" s="69" t="s">
        <v>17</v>
      </c>
      <c r="E396" s="298" t="s">
        <v>34</v>
      </c>
      <c r="F396" s="298"/>
      <c r="G396" s="299"/>
      <c r="H396" s="300"/>
      <c r="I396" s="301"/>
      <c r="J396" s="12" t="s">
        <v>38</v>
      </c>
      <c r="K396" s="13"/>
      <c r="L396" s="13"/>
      <c r="M396" s="96"/>
      <c r="N396" s="2"/>
      <c r="V396" s="50"/>
    </row>
    <row r="397" spans="1:22" ht="13.8" thickBot="1" x14ac:dyDescent="0.3">
      <c r="A397" s="292"/>
      <c r="B397" s="8"/>
      <c r="C397" s="8"/>
      <c r="D397" s="9"/>
      <c r="E397" s="10" t="s">
        <v>2</v>
      </c>
      <c r="F397" s="11"/>
      <c r="G397" s="302"/>
      <c r="H397" s="303"/>
      <c r="I397" s="304"/>
      <c r="J397" s="12" t="s">
        <v>39</v>
      </c>
      <c r="K397" s="13"/>
      <c r="L397" s="13"/>
      <c r="M397" s="96"/>
      <c r="N397" s="2"/>
      <c r="V397" s="50"/>
    </row>
    <row r="398" spans="1:22" ht="21.6" thickTop="1" thickBot="1" x14ac:dyDescent="0.3">
      <c r="A398" s="290">
        <f t="shared" ref="A398" si="92">A394+1</f>
        <v>96</v>
      </c>
      <c r="B398" s="68" t="s">
        <v>29</v>
      </c>
      <c r="C398" s="68" t="s">
        <v>31</v>
      </c>
      <c r="D398" s="68" t="s">
        <v>18</v>
      </c>
      <c r="E398" s="293" t="s">
        <v>33</v>
      </c>
      <c r="F398" s="293"/>
      <c r="G398" s="293" t="s">
        <v>24</v>
      </c>
      <c r="H398" s="294"/>
      <c r="I398" s="45"/>
      <c r="J398" s="42" t="s">
        <v>0</v>
      </c>
      <c r="K398" s="43"/>
      <c r="L398" s="43"/>
      <c r="M398" s="97"/>
      <c r="N398" s="2"/>
      <c r="V398" s="50"/>
    </row>
    <row r="399" spans="1:22" ht="13.8" thickBot="1" x14ac:dyDescent="0.3">
      <c r="A399" s="291"/>
      <c r="B399" s="7"/>
      <c r="C399" s="7"/>
      <c r="D399" s="4"/>
      <c r="E399" s="7"/>
      <c r="F399" s="7"/>
      <c r="G399" s="295"/>
      <c r="H399" s="296"/>
      <c r="I399" s="297"/>
      <c r="J399" s="40" t="s">
        <v>37</v>
      </c>
      <c r="K399" s="40"/>
      <c r="L399" s="40"/>
      <c r="M399" s="95"/>
      <c r="N399" s="2"/>
      <c r="V399" s="50">
        <v>0</v>
      </c>
    </row>
    <row r="400" spans="1:22" ht="21" thickBot="1" x14ac:dyDescent="0.3">
      <c r="A400" s="291"/>
      <c r="B400" s="69" t="s">
        <v>30</v>
      </c>
      <c r="C400" s="69" t="s">
        <v>32</v>
      </c>
      <c r="D400" s="69" t="s">
        <v>17</v>
      </c>
      <c r="E400" s="298" t="s">
        <v>34</v>
      </c>
      <c r="F400" s="298"/>
      <c r="G400" s="299"/>
      <c r="H400" s="300"/>
      <c r="I400" s="301"/>
      <c r="J400" s="12" t="s">
        <v>38</v>
      </c>
      <c r="K400" s="13"/>
      <c r="L400" s="13"/>
      <c r="M400" s="96"/>
      <c r="N400" s="2"/>
      <c r="V400" s="50"/>
    </row>
    <row r="401" spans="1:22" ht="13.8" thickBot="1" x14ac:dyDescent="0.3">
      <c r="A401" s="292"/>
      <c r="B401" s="8"/>
      <c r="C401" s="8"/>
      <c r="D401" s="9"/>
      <c r="E401" s="10" t="s">
        <v>2</v>
      </c>
      <c r="F401" s="11"/>
      <c r="G401" s="302"/>
      <c r="H401" s="303"/>
      <c r="I401" s="304"/>
      <c r="J401" s="12" t="s">
        <v>39</v>
      </c>
      <c r="K401" s="13"/>
      <c r="L401" s="13"/>
      <c r="M401" s="96"/>
      <c r="N401" s="2"/>
      <c r="V401" s="50"/>
    </row>
    <row r="402" spans="1:22" ht="21.6" thickTop="1" thickBot="1" x14ac:dyDescent="0.3">
      <c r="A402" s="290">
        <f t="shared" ref="A402" si="93">A398+1</f>
        <v>97</v>
      </c>
      <c r="B402" s="68" t="s">
        <v>29</v>
      </c>
      <c r="C402" s="68" t="s">
        <v>31</v>
      </c>
      <c r="D402" s="68" t="s">
        <v>18</v>
      </c>
      <c r="E402" s="293" t="s">
        <v>33</v>
      </c>
      <c r="F402" s="293"/>
      <c r="G402" s="293" t="s">
        <v>24</v>
      </c>
      <c r="H402" s="294"/>
      <c r="I402" s="45"/>
      <c r="J402" s="42" t="s">
        <v>0</v>
      </c>
      <c r="K402" s="43"/>
      <c r="L402" s="43"/>
      <c r="M402" s="97"/>
      <c r="N402" s="2"/>
      <c r="V402" s="50"/>
    </row>
    <row r="403" spans="1:22" ht="13.8" thickBot="1" x14ac:dyDescent="0.3">
      <c r="A403" s="291"/>
      <c r="B403" s="7"/>
      <c r="C403" s="7"/>
      <c r="D403" s="4"/>
      <c r="E403" s="7"/>
      <c r="F403" s="7"/>
      <c r="G403" s="295"/>
      <c r="H403" s="296"/>
      <c r="I403" s="297"/>
      <c r="J403" s="40" t="s">
        <v>37</v>
      </c>
      <c r="K403" s="40"/>
      <c r="L403" s="40"/>
      <c r="M403" s="95"/>
      <c r="N403" s="2"/>
      <c r="V403" s="50">
        <v>0</v>
      </c>
    </row>
    <row r="404" spans="1:22" ht="21" thickBot="1" x14ac:dyDescent="0.3">
      <c r="A404" s="291"/>
      <c r="B404" s="69" t="s">
        <v>30</v>
      </c>
      <c r="C404" s="69" t="s">
        <v>32</v>
      </c>
      <c r="D404" s="69" t="s">
        <v>17</v>
      </c>
      <c r="E404" s="298" t="s">
        <v>34</v>
      </c>
      <c r="F404" s="298"/>
      <c r="G404" s="299"/>
      <c r="H404" s="300"/>
      <c r="I404" s="301"/>
      <c r="J404" s="12" t="s">
        <v>38</v>
      </c>
      <c r="K404" s="13"/>
      <c r="L404" s="13"/>
      <c r="M404" s="96"/>
      <c r="N404" s="2"/>
      <c r="V404" s="50"/>
    </row>
    <row r="405" spans="1:22" ht="13.8" thickBot="1" x14ac:dyDescent="0.3">
      <c r="A405" s="292"/>
      <c r="B405" s="8"/>
      <c r="C405" s="8"/>
      <c r="D405" s="9"/>
      <c r="E405" s="10" t="s">
        <v>2</v>
      </c>
      <c r="F405" s="11"/>
      <c r="G405" s="302"/>
      <c r="H405" s="303"/>
      <c r="I405" s="304"/>
      <c r="J405" s="12" t="s">
        <v>39</v>
      </c>
      <c r="K405" s="13"/>
      <c r="L405" s="13"/>
      <c r="M405" s="96"/>
      <c r="N405" s="2"/>
      <c r="V405" s="50"/>
    </row>
    <row r="406" spans="1:22" ht="21.6" thickTop="1" thickBot="1" x14ac:dyDescent="0.3">
      <c r="A406" s="290">
        <f t="shared" ref="A406" si="94">A402+1</f>
        <v>98</v>
      </c>
      <c r="B406" s="68" t="s">
        <v>29</v>
      </c>
      <c r="C406" s="68" t="s">
        <v>31</v>
      </c>
      <c r="D406" s="68" t="s">
        <v>18</v>
      </c>
      <c r="E406" s="293" t="s">
        <v>33</v>
      </c>
      <c r="F406" s="293"/>
      <c r="G406" s="293" t="s">
        <v>24</v>
      </c>
      <c r="H406" s="294"/>
      <c r="I406" s="45"/>
      <c r="J406" s="42" t="s">
        <v>0</v>
      </c>
      <c r="K406" s="43"/>
      <c r="L406" s="43"/>
      <c r="M406" s="97"/>
      <c r="N406" s="2"/>
      <c r="V406" s="50"/>
    </row>
    <row r="407" spans="1:22" ht="13.8" thickBot="1" x14ac:dyDescent="0.3">
      <c r="A407" s="291"/>
      <c r="B407" s="7"/>
      <c r="C407" s="7"/>
      <c r="D407" s="4"/>
      <c r="E407" s="7"/>
      <c r="F407" s="7"/>
      <c r="G407" s="295"/>
      <c r="H407" s="296"/>
      <c r="I407" s="297"/>
      <c r="J407" s="40" t="s">
        <v>37</v>
      </c>
      <c r="K407" s="40"/>
      <c r="L407" s="40"/>
      <c r="M407" s="95"/>
      <c r="N407" s="2"/>
      <c r="V407" s="50">
        <v>0</v>
      </c>
    </row>
    <row r="408" spans="1:22" ht="21" thickBot="1" x14ac:dyDescent="0.3">
      <c r="A408" s="291"/>
      <c r="B408" s="69" t="s">
        <v>30</v>
      </c>
      <c r="C408" s="69" t="s">
        <v>32</v>
      </c>
      <c r="D408" s="69" t="s">
        <v>17</v>
      </c>
      <c r="E408" s="298" t="s">
        <v>34</v>
      </c>
      <c r="F408" s="298"/>
      <c r="G408" s="299"/>
      <c r="H408" s="300"/>
      <c r="I408" s="301"/>
      <c r="J408" s="12" t="s">
        <v>38</v>
      </c>
      <c r="K408" s="13"/>
      <c r="L408" s="13"/>
      <c r="M408" s="96"/>
      <c r="N408" s="2"/>
      <c r="V408" s="50"/>
    </row>
    <row r="409" spans="1:22" ht="13.8" thickBot="1" x14ac:dyDescent="0.3">
      <c r="A409" s="292"/>
      <c r="B409" s="8"/>
      <c r="C409" s="8"/>
      <c r="D409" s="9"/>
      <c r="E409" s="10" t="s">
        <v>2</v>
      </c>
      <c r="F409" s="11"/>
      <c r="G409" s="302"/>
      <c r="H409" s="303"/>
      <c r="I409" s="304"/>
      <c r="J409" s="12" t="s">
        <v>39</v>
      </c>
      <c r="K409" s="13"/>
      <c r="L409" s="13"/>
      <c r="M409" s="96"/>
      <c r="N409" s="2"/>
      <c r="V409" s="50"/>
    </row>
    <row r="410" spans="1:22" ht="21.6" thickTop="1" thickBot="1" x14ac:dyDescent="0.3">
      <c r="A410" s="290">
        <f t="shared" ref="A410" si="95">A406+1</f>
        <v>99</v>
      </c>
      <c r="B410" s="68" t="s">
        <v>29</v>
      </c>
      <c r="C410" s="68" t="s">
        <v>31</v>
      </c>
      <c r="D410" s="68" t="s">
        <v>18</v>
      </c>
      <c r="E410" s="293" t="s">
        <v>33</v>
      </c>
      <c r="F410" s="293"/>
      <c r="G410" s="293" t="s">
        <v>24</v>
      </c>
      <c r="H410" s="294"/>
      <c r="I410" s="45"/>
      <c r="J410" s="42" t="s">
        <v>0</v>
      </c>
      <c r="K410" s="43"/>
      <c r="L410" s="43"/>
      <c r="M410" s="97"/>
      <c r="N410" s="2"/>
      <c r="V410" s="50"/>
    </row>
    <row r="411" spans="1:22" ht="13.8" thickBot="1" x14ac:dyDescent="0.3">
      <c r="A411" s="291"/>
      <c r="B411" s="7"/>
      <c r="C411" s="7"/>
      <c r="D411" s="4"/>
      <c r="E411" s="7"/>
      <c r="F411" s="7"/>
      <c r="G411" s="295"/>
      <c r="H411" s="296"/>
      <c r="I411" s="297"/>
      <c r="J411" s="40" t="s">
        <v>37</v>
      </c>
      <c r="K411" s="40"/>
      <c r="L411" s="40"/>
      <c r="M411" s="95"/>
      <c r="N411" s="2"/>
      <c r="V411" s="50">
        <v>0</v>
      </c>
    </row>
    <row r="412" spans="1:22" ht="21" thickBot="1" x14ac:dyDescent="0.3">
      <c r="A412" s="291"/>
      <c r="B412" s="69" t="s">
        <v>30</v>
      </c>
      <c r="C412" s="69" t="s">
        <v>32</v>
      </c>
      <c r="D412" s="69" t="s">
        <v>17</v>
      </c>
      <c r="E412" s="298" t="s">
        <v>34</v>
      </c>
      <c r="F412" s="298"/>
      <c r="G412" s="299"/>
      <c r="H412" s="300"/>
      <c r="I412" s="301"/>
      <c r="J412" s="12" t="s">
        <v>38</v>
      </c>
      <c r="K412" s="13"/>
      <c r="L412" s="13"/>
      <c r="M412" s="96"/>
      <c r="N412" s="2"/>
      <c r="V412" s="50"/>
    </row>
    <row r="413" spans="1:22" ht="13.8" thickBot="1" x14ac:dyDescent="0.3">
      <c r="A413" s="292"/>
      <c r="B413" s="8"/>
      <c r="C413" s="8"/>
      <c r="D413" s="9"/>
      <c r="E413" s="10" t="s">
        <v>2</v>
      </c>
      <c r="F413" s="11"/>
      <c r="G413" s="302"/>
      <c r="H413" s="303"/>
      <c r="I413" s="304"/>
      <c r="J413" s="12" t="s">
        <v>39</v>
      </c>
      <c r="K413" s="13"/>
      <c r="L413" s="13"/>
      <c r="M413" s="96"/>
      <c r="N413" s="2"/>
      <c r="V413" s="50"/>
    </row>
    <row r="414" spans="1:22" ht="21.6" thickTop="1" thickBot="1" x14ac:dyDescent="0.3">
      <c r="A414" s="290">
        <f t="shared" ref="A414" si="96">A410+1</f>
        <v>100</v>
      </c>
      <c r="B414" s="68" t="s">
        <v>29</v>
      </c>
      <c r="C414" s="68" t="s">
        <v>31</v>
      </c>
      <c r="D414" s="68" t="s">
        <v>18</v>
      </c>
      <c r="E414" s="293" t="s">
        <v>33</v>
      </c>
      <c r="F414" s="293"/>
      <c r="G414" s="293" t="s">
        <v>24</v>
      </c>
      <c r="H414" s="294"/>
      <c r="I414" s="45"/>
      <c r="J414" s="42" t="s">
        <v>0</v>
      </c>
      <c r="K414" s="43"/>
      <c r="L414" s="43"/>
      <c r="M414" s="97"/>
      <c r="N414" s="2"/>
      <c r="V414" s="50"/>
    </row>
    <row r="415" spans="1:22" ht="13.8" thickBot="1" x14ac:dyDescent="0.3">
      <c r="A415" s="291"/>
      <c r="B415" s="7"/>
      <c r="C415" s="7"/>
      <c r="D415" s="4"/>
      <c r="E415" s="7"/>
      <c r="F415" s="7"/>
      <c r="G415" s="295"/>
      <c r="H415" s="296"/>
      <c r="I415" s="297"/>
      <c r="J415" s="40" t="s">
        <v>37</v>
      </c>
      <c r="K415" s="40"/>
      <c r="L415" s="40"/>
      <c r="M415" s="95"/>
      <c r="N415" s="2"/>
      <c r="V415" s="50">
        <v>0</v>
      </c>
    </row>
    <row r="416" spans="1:22" ht="21" thickBot="1" x14ac:dyDescent="0.3">
      <c r="A416" s="291"/>
      <c r="B416" s="69" t="s">
        <v>30</v>
      </c>
      <c r="C416" s="69" t="s">
        <v>32</v>
      </c>
      <c r="D416" s="69" t="s">
        <v>17</v>
      </c>
      <c r="E416" s="298" t="s">
        <v>34</v>
      </c>
      <c r="F416" s="298"/>
      <c r="G416" s="299"/>
      <c r="H416" s="300"/>
      <c r="I416" s="301"/>
      <c r="J416" s="12" t="s">
        <v>38</v>
      </c>
      <c r="K416" s="13"/>
      <c r="L416" s="13"/>
      <c r="M416" s="96"/>
      <c r="N416" s="2"/>
    </row>
    <row r="417" spans="1:17" ht="13.8" thickBot="1" x14ac:dyDescent="0.3">
      <c r="A417" s="292"/>
      <c r="B417" s="9"/>
      <c r="C417" s="9"/>
      <c r="D417" s="9"/>
      <c r="E417" s="25" t="s">
        <v>2</v>
      </c>
      <c r="F417" s="26"/>
      <c r="G417" s="302"/>
      <c r="H417" s="303"/>
      <c r="I417" s="304"/>
      <c r="J417" s="22" t="s">
        <v>39</v>
      </c>
      <c r="K417" s="23"/>
      <c r="L417" s="23"/>
      <c r="M417" s="98"/>
      <c r="N417" s="2"/>
    </row>
    <row r="418" spans="1:17" ht="13.8" thickTop="1" x14ac:dyDescent="0.25"/>
    <row r="419" spans="1:17" ht="13.8" thickBot="1" x14ac:dyDescent="0.3"/>
    <row r="420" spans="1:17" x14ac:dyDescent="0.25">
      <c r="P420" s="27" t="s">
        <v>22</v>
      </c>
      <c r="Q420" s="28"/>
    </row>
    <row r="421" spans="1:17" x14ac:dyDescent="0.25">
      <c r="P421" s="29"/>
      <c r="Q421" s="67"/>
    </row>
    <row r="422" spans="1:17" ht="33.6" x14ac:dyDescent="0.25">
      <c r="B422" s="256"/>
      <c r="C422" s="256"/>
      <c r="D422" s="256"/>
      <c r="E422" s="256"/>
      <c r="F422" s="256"/>
      <c r="G422" s="256"/>
      <c r="H422" s="256"/>
      <c r="I422" s="256"/>
      <c r="J422" s="256"/>
      <c r="K422" s="256"/>
      <c r="L422" s="256"/>
      <c r="M422" s="256"/>
      <c r="P422" s="30" t="b">
        <v>0</v>
      </c>
      <c r="Q422" s="46" t="str">
        <f xml:space="preserve"> CONCATENATE("APRIL 1, ",$M$7-1,"- MARCH 31, ",$M$7)</f>
        <v>APRIL 1, 2018- MARCH 31, 2019</v>
      </c>
    </row>
    <row r="423" spans="1:17" ht="25.2" x14ac:dyDescent="0.25">
      <c r="B423" s="256"/>
      <c r="C423" s="256"/>
      <c r="D423" s="256"/>
      <c r="E423" s="256"/>
      <c r="F423" s="256"/>
      <c r="G423" s="256"/>
      <c r="H423" s="256"/>
      <c r="I423" s="256"/>
      <c r="J423" s="256"/>
      <c r="K423" s="261"/>
      <c r="L423" s="262"/>
      <c r="M423" s="262"/>
      <c r="P423" s="30" t="b">
        <v>1</v>
      </c>
      <c r="Q423" s="46" t="str">
        <f xml:space="preserve"> CONCATENATE("APRIL 1 - SEPTEMBER 30, ",$M$7)</f>
        <v>APRIL 1 - SEPTEMBER 30, 2019</v>
      </c>
    </row>
    <row r="424" spans="1:17" x14ac:dyDescent="0.25">
      <c r="B424" s="289"/>
      <c r="C424" s="289"/>
      <c r="D424" s="289"/>
      <c r="E424" s="289"/>
      <c r="F424" s="289"/>
      <c r="G424" s="256"/>
      <c r="H424" s="256"/>
      <c r="I424" s="256"/>
      <c r="J424" s="256"/>
      <c r="K424" s="261"/>
      <c r="L424" s="262"/>
      <c r="M424" s="262"/>
      <c r="P424" s="30" t="b">
        <v>0</v>
      </c>
      <c r="Q424" s="31"/>
    </row>
    <row r="425" spans="1:17" ht="13.8" thickBot="1" x14ac:dyDescent="0.3">
      <c r="B425" s="263"/>
      <c r="C425" s="263"/>
      <c r="D425" s="264"/>
      <c r="E425" s="263"/>
      <c r="F425" s="263"/>
      <c r="G425" s="256"/>
      <c r="H425" s="256"/>
      <c r="I425" s="256"/>
      <c r="J425" s="256"/>
      <c r="K425" s="261"/>
      <c r="L425" s="262"/>
      <c r="M425" s="265"/>
      <c r="P425" s="32">
        <v>1</v>
      </c>
      <c r="Q425" s="33"/>
    </row>
    <row r="426" spans="1:17" x14ac:dyDescent="0.25">
      <c r="B426" s="266"/>
      <c r="C426" s="267"/>
      <c r="D426" s="267"/>
      <c r="E426" s="267"/>
      <c r="F426" s="268"/>
      <c r="G426" s="256"/>
      <c r="H426" s="256"/>
      <c r="I426" s="256"/>
      <c r="J426" s="256"/>
      <c r="K426" s="256"/>
      <c r="L426" s="256"/>
      <c r="M426" s="256"/>
    </row>
    <row r="427" spans="1:17" x14ac:dyDescent="0.25">
      <c r="B427" s="266"/>
      <c r="C427" s="267"/>
      <c r="D427" s="267"/>
      <c r="E427" s="267"/>
      <c r="F427" s="268"/>
      <c r="G427" s="256"/>
      <c r="H427" s="256"/>
      <c r="I427" s="256"/>
      <c r="J427" s="256"/>
      <c r="K427" s="256"/>
      <c r="L427" s="256"/>
      <c r="M427" s="256"/>
    </row>
    <row r="428" spans="1:17" x14ac:dyDescent="0.25">
      <c r="B428" s="266"/>
      <c r="C428" s="267"/>
      <c r="D428" s="267"/>
      <c r="E428" s="267"/>
      <c r="F428" s="268"/>
      <c r="G428" s="256"/>
      <c r="H428" s="256"/>
      <c r="I428" s="256"/>
      <c r="J428" s="256"/>
      <c r="K428" s="256"/>
      <c r="L428" s="256"/>
      <c r="M428" s="256"/>
    </row>
    <row r="429" spans="1:17" x14ac:dyDescent="0.25">
      <c r="B429" s="266"/>
      <c r="C429" s="267"/>
      <c r="D429" s="267"/>
      <c r="E429" s="267"/>
      <c r="F429" s="268"/>
      <c r="G429" s="256"/>
      <c r="H429" s="256"/>
      <c r="I429" s="256"/>
      <c r="J429" s="256"/>
      <c r="K429" s="256"/>
      <c r="L429" s="256"/>
      <c r="M429" s="256"/>
    </row>
    <row r="430" spans="1:17" x14ac:dyDescent="0.25">
      <c r="B430" s="266"/>
      <c r="C430" s="267"/>
      <c r="D430" s="267"/>
      <c r="E430" s="267"/>
      <c r="F430" s="268"/>
      <c r="G430" s="256"/>
      <c r="H430" s="256"/>
      <c r="I430" s="256"/>
      <c r="J430" s="256"/>
      <c r="K430" s="256"/>
      <c r="L430" s="256"/>
      <c r="M430" s="256"/>
    </row>
    <row r="431" spans="1:17" x14ac:dyDescent="0.25">
      <c r="B431" s="266"/>
      <c r="C431" s="267"/>
      <c r="D431" s="267"/>
      <c r="E431" s="267"/>
      <c r="F431" s="268"/>
      <c r="G431" s="256"/>
      <c r="H431" s="256"/>
      <c r="I431" s="256"/>
      <c r="J431" s="256"/>
      <c r="K431" s="256"/>
      <c r="L431" s="256"/>
      <c r="M431" s="256"/>
    </row>
    <row r="432" spans="1:17" x14ac:dyDescent="0.25">
      <c r="B432" s="266"/>
      <c r="C432" s="267"/>
      <c r="D432" s="267"/>
      <c r="E432" s="267"/>
      <c r="F432" s="268"/>
      <c r="G432" s="256"/>
      <c r="H432" s="256"/>
      <c r="I432" s="256"/>
      <c r="J432" s="256"/>
      <c r="K432" s="256"/>
      <c r="L432" s="256"/>
      <c r="M432" s="256"/>
    </row>
    <row r="433" spans="2:13" x14ac:dyDescent="0.25">
      <c r="B433" s="266"/>
      <c r="C433" s="267"/>
      <c r="D433" s="267"/>
      <c r="E433" s="267"/>
      <c r="F433" s="268"/>
      <c r="G433" s="256"/>
      <c r="H433" s="256"/>
      <c r="I433" s="256"/>
      <c r="J433" s="256"/>
      <c r="K433" s="256"/>
      <c r="L433" s="256"/>
      <c r="M433" s="256"/>
    </row>
    <row r="434" spans="2:13" x14ac:dyDescent="0.25">
      <c r="B434" s="266"/>
      <c r="C434" s="267"/>
      <c r="D434" s="267"/>
      <c r="E434" s="267"/>
      <c r="F434" s="268"/>
      <c r="G434" s="256"/>
      <c r="H434" s="256"/>
      <c r="I434" s="256"/>
      <c r="J434" s="256"/>
      <c r="K434" s="256"/>
      <c r="L434" s="256"/>
      <c r="M434" s="256"/>
    </row>
    <row r="435" spans="2:13" x14ac:dyDescent="0.25">
      <c r="B435" s="266"/>
      <c r="C435" s="267"/>
      <c r="D435" s="267"/>
      <c r="E435" s="267"/>
      <c r="F435" s="268"/>
      <c r="G435" s="256"/>
      <c r="H435" s="256"/>
      <c r="I435" s="256"/>
      <c r="J435" s="256"/>
      <c r="K435" s="256"/>
      <c r="L435" s="256"/>
      <c r="M435" s="256"/>
    </row>
    <row r="436" spans="2:13" x14ac:dyDescent="0.25">
      <c r="B436" s="266"/>
      <c r="C436" s="267"/>
      <c r="D436" s="267"/>
      <c r="E436" s="267"/>
      <c r="F436" s="268"/>
      <c r="G436" s="256"/>
      <c r="H436" s="256"/>
      <c r="I436" s="256"/>
      <c r="J436" s="256"/>
      <c r="K436" s="256"/>
      <c r="L436" s="256"/>
      <c r="M436" s="256"/>
    </row>
    <row r="437" spans="2:13" x14ac:dyDescent="0.25">
      <c r="B437" s="266"/>
      <c r="C437" s="267"/>
      <c r="D437" s="267"/>
      <c r="E437" s="267"/>
      <c r="F437" s="268"/>
      <c r="G437" s="256"/>
      <c r="H437" s="256"/>
      <c r="I437" s="256"/>
      <c r="J437" s="256"/>
      <c r="K437" s="256"/>
      <c r="L437" s="256"/>
      <c r="M437" s="256"/>
    </row>
    <row r="438" spans="2:13" x14ac:dyDescent="0.25">
      <c r="B438" s="266"/>
      <c r="C438" s="267"/>
      <c r="D438" s="267"/>
      <c r="E438" s="267"/>
      <c r="F438" s="268"/>
      <c r="G438" s="256"/>
      <c r="H438" s="256"/>
      <c r="I438" s="256"/>
      <c r="J438" s="256"/>
      <c r="K438" s="256"/>
      <c r="L438" s="256"/>
      <c r="M438" s="256"/>
    </row>
    <row r="439" spans="2:13" x14ac:dyDescent="0.25">
      <c r="B439" s="266"/>
      <c r="C439" s="267"/>
      <c r="D439" s="267"/>
      <c r="E439" s="267"/>
      <c r="F439" s="268"/>
      <c r="G439" s="256"/>
      <c r="H439" s="256"/>
      <c r="I439" s="256"/>
      <c r="J439" s="256"/>
      <c r="K439" s="256"/>
      <c r="L439" s="256"/>
      <c r="M439" s="256"/>
    </row>
    <row r="440" spans="2:13" x14ac:dyDescent="0.25">
      <c r="B440" s="266"/>
      <c r="C440" s="267"/>
      <c r="D440" s="267"/>
      <c r="E440" s="267"/>
      <c r="F440" s="268"/>
      <c r="G440" s="256"/>
      <c r="H440" s="256"/>
      <c r="I440" s="256"/>
      <c r="J440" s="256"/>
      <c r="K440" s="256"/>
      <c r="L440" s="256"/>
      <c r="M440" s="256"/>
    </row>
    <row r="441" spans="2:13" x14ac:dyDescent="0.25">
      <c r="B441" s="266"/>
      <c r="C441" s="267"/>
      <c r="D441" s="267"/>
      <c r="E441" s="267"/>
      <c r="F441" s="268"/>
      <c r="G441" s="256"/>
      <c r="H441" s="256"/>
      <c r="I441" s="256"/>
      <c r="J441" s="256"/>
      <c r="K441" s="256"/>
      <c r="L441" s="256"/>
      <c r="M441" s="256"/>
    </row>
    <row r="442" spans="2:13" x14ac:dyDescent="0.25">
      <c r="B442" s="266"/>
      <c r="C442" s="267"/>
      <c r="D442" s="267"/>
      <c r="E442" s="267"/>
      <c r="F442" s="268"/>
      <c r="G442" s="256"/>
      <c r="H442" s="256"/>
      <c r="I442" s="256"/>
      <c r="J442" s="256"/>
      <c r="K442" s="256"/>
      <c r="L442" s="256"/>
      <c r="M442" s="256"/>
    </row>
    <row r="443" spans="2:13" x14ac:dyDescent="0.25">
      <c r="B443" s="266"/>
      <c r="C443" s="267"/>
      <c r="D443" s="267"/>
      <c r="E443" s="267"/>
      <c r="F443" s="268"/>
      <c r="G443" s="256"/>
      <c r="H443" s="256"/>
      <c r="I443" s="256"/>
      <c r="J443" s="256"/>
      <c r="K443" s="256"/>
      <c r="L443" s="256"/>
      <c r="M443" s="256"/>
    </row>
    <row r="444" spans="2:13" x14ac:dyDescent="0.25">
      <c r="B444" s="266"/>
      <c r="C444" s="267"/>
      <c r="D444" s="267"/>
      <c r="E444" s="267"/>
      <c r="F444" s="268"/>
      <c r="G444" s="256"/>
      <c r="H444" s="256"/>
      <c r="I444" s="256"/>
      <c r="J444" s="256"/>
      <c r="K444" s="256"/>
      <c r="L444" s="256"/>
      <c r="M444" s="256"/>
    </row>
    <row r="445" spans="2:13" x14ac:dyDescent="0.25">
      <c r="B445" s="266"/>
      <c r="C445" s="267"/>
      <c r="D445" s="267"/>
      <c r="E445" s="267"/>
      <c r="F445" s="268"/>
      <c r="G445" s="256"/>
      <c r="H445" s="256"/>
      <c r="I445" s="256"/>
      <c r="J445" s="256"/>
      <c r="K445" s="256"/>
      <c r="L445" s="256"/>
      <c r="M445" s="256"/>
    </row>
    <row r="446" spans="2:13" x14ac:dyDescent="0.25">
      <c r="B446" s="266"/>
      <c r="C446" s="269"/>
      <c r="D446" s="267"/>
      <c r="E446" s="267"/>
      <c r="F446" s="268"/>
      <c r="G446" s="256"/>
      <c r="H446" s="256"/>
      <c r="I446" s="256"/>
      <c r="J446" s="256"/>
      <c r="K446" s="256"/>
      <c r="L446" s="256"/>
      <c r="M446" s="256"/>
    </row>
    <row r="447" spans="2:13" x14ac:dyDescent="0.25">
      <c r="B447" s="266"/>
      <c r="C447" s="270"/>
      <c r="D447" s="267"/>
      <c r="E447" s="267"/>
      <c r="F447" s="268"/>
      <c r="G447" s="256"/>
      <c r="H447" s="256"/>
      <c r="I447" s="256"/>
      <c r="J447" s="256"/>
      <c r="K447" s="256"/>
      <c r="L447" s="256"/>
      <c r="M447" s="256"/>
    </row>
    <row r="448" spans="2:13" x14ac:dyDescent="0.25">
      <c r="B448" s="266"/>
      <c r="C448" s="270"/>
      <c r="D448" s="267"/>
      <c r="E448" s="267"/>
      <c r="F448" s="268"/>
      <c r="G448" s="256"/>
      <c r="H448" s="256"/>
      <c r="I448" s="256"/>
      <c r="J448" s="256"/>
      <c r="K448" s="256"/>
      <c r="L448" s="256"/>
      <c r="M448" s="256"/>
    </row>
    <row r="449" spans="2:13" x14ac:dyDescent="0.25">
      <c r="B449" s="266"/>
      <c r="C449" s="270"/>
      <c r="D449" s="270"/>
      <c r="E449" s="267"/>
      <c r="F449" s="268"/>
      <c r="G449" s="256"/>
      <c r="H449" s="256"/>
      <c r="I449" s="256"/>
      <c r="J449" s="256"/>
      <c r="K449" s="256"/>
      <c r="L449" s="256"/>
      <c r="M449" s="256"/>
    </row>
    <row r="450" spans="2:13" x14ac:dyDescent="0.25">
      <c r="B450" s="266"/>
      <c r="C450" s="270"/>
      <c r="D450" s="270"/>
      <c r="E450" s="267"/>
      <c r="F450" s="268"/>
      <c r="G450" s="256"/>
      <c r="H450" s="256"/>
      <c r="I450" s="256"/>
      <c r="J450" s="256"/>
      <c r="K450" s="256"/>
      <c r="L450" s="256"/>
      <c r="M450" s="256"/>
    </row>
    <row r="451" spans="2:13" x14ac:dyDescent="0.25">
      <c r="B451" s="266"/>
      <c r="C451" s="270"/>
      <c r="D451" s="270"/>
      <c r="E451" s="267"/>
      <c r="F451" s="268"/>
      <c r="G451" s="256"/>
      <c r="H451" s="256"/>
      <c r="I451" s="256"/>
      <c r="J451" s="256"/>
      <c r="K451" s="256"/>
      <c r="L451" s="256"/>
      <c r="M451" s="256"/>
    </row>
    <row r="452" spans="2:13" x14ac:dyDescent="0.25">
      <c r="B452" s="266"/>
      <c r="C452" s="270"/>
      <c r="D452" s="270"/>
      <c r="E452" s="267"/>
      <c r="F452" s="268"/>
      <c r="G452" s="256"/>
      <c r="H452" s="256"/>
      <c r="I452" s="256"/>
      <c r="J452" s="256"/>
      <c r="K452" s="256"/>
      <c r="L452" s="256"/>
      <c r="M452" s="256"/>
    </row>
    <row r="453" spans="2:13" x14ac:dyDescent="0.25">
      <c r="B453" s="266"/>
      <c r="C453" s="270"/>
      <c r="D453" s="270"/>
      <c r="E453" s="267"/>
      <c r="F453" s="268"/>
      <c r="G453" s="256"/>
      <c r="H453" s="256"/>
      <c r="I453" s="256"/>
      <c r="J453" s="256"/>
      <c r="K453" s="256"/>
      <c r="L453" s="256"/>
      <c r="M453" s="256"/>
    </row>
    <row r="454" spans="2:13" x14ac:dyDescent="0.25">
      <c r="B454" s="266"/>
      <c r="C454" s="270"/>
      <c r="D454" s="270"/>
      <c r="E454" s="267"/>
      <c r="F454" s="268"/>
      <c r="G454" s="256"/>
      <c r="H454" s="256"/>
      <c r="I454" s="256"/>
      <c r="J454" s="256"/>
      <c r="K454" s="256"/>
      <c r="L454" s="256"/>
      <c r="M454" s="256"/>
    </row>
    <row r="455" spans="2:13" x14ac:dyDescent="0.25">
      <c r="B455" s="263"/>
      <c r="C455" s="263"/>
      <c r="D455" s="263"/>
      <c r="E455" s="263"/>
      <c r="F455" s="271"/>
      <c r="G455" s="256"/>
      <c r="H455" s="256"/>
      <c r="I455" s="256"/>
      <c r="J455" s="256"/>
      <c r="K455" s="256"/>
      <c r="L455" s="256"/>
      <c r="M455" s="256"/>
    </row>
    <row r="456" spans="2:13" x14ac:dyDescent="0.25">
      <c r="B456" s="256"/>
      <c r="C456" s="256"/>
      <c r="D456" s="256"/>
      <c r="E456" s="256"/>
      <c r="F456" s="256"/>
      <c r="G456" s="256"/>
      <c r="H456" s="256"/>
      <c r="I456" s="256"/>
      <c r="J456" s="256"/>
      <c r="K456" s="256"/>
      <c r="L456" s="256"/>
      <c r="M456" s="256"/>
    </row>
    <row r="457" spans="2:13" x14ac:dyDescent="0.25">
      <c r="B457" s="256"/>
      <c r="C457" s="256"/>
      <c r="D457" s="256"/>
      <c r="E457" s="256"/>
      <c r="F457" s="256"/>
      <c r="G457" s="256"/>
      <c r="H457" s="256"/>
      <c r="I457" s="256"/>
      <c r="J457" s="256"/>
      <c r="K457" s="256"/>
      <c r="L457" s="256"/>
      <c r="M457" s="256"/>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49">
    <dataValidation allowBlank="1" showInputMessage="1" showErrorMessage="1" promptTitle="Benefit Source" prompt="List the benefit source here." sqref="G407:I407 G17:I17 G415:I415 G411:I411 G25:I25 G29:I29 G23:I23 G19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5:I15 G27"/>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415 C19 C411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27"/>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27">
      <formula1>40179</formula1>
      <formula2>73051</formula2>
    </dataValidation>
    <dataValidation allowBlank="1" showInputMessage="1" showErrorMessage="1" promptTitle="Location " prompt="List location of event here." sqref="F415 F19 F23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27"/>
    <dataValidation allowBlank="1" showInputMessage="1" showErrorMessage="1" promptTitle="Traveler Title" prompt="List traveler's title here." sqref="B417 B21 B25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29"/>
    <dataValidation allowBlank="1" showInputMessage="1" showErrorMessage="1" promptTitle="Event Sponsor" prompt="List the event sponsor here." sqref="C417 C21 C25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dataValidation type="date" allowBlank="1" showInputMessage="1" showErrorMessage="1" errorTitle="Data Entry Error" error="Please enter date using MM/DD/YYYY" promptTitle="Event Ending Date" prompt="List Event ending date here using the format MM/DD/YYYY." sqref="D417 D21 D25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29">
      <formula1>40179</formula1>
      <formula2>73051</formula2>
    </dataValidation>
    <dataValidation allowBlank="1" showInputMessage="1" showErrorMessage="1" promptTitle="Travel Date(s)" prompt="List the dates of travel here expressed in the format MM/DD/YYYY-MM/DD/YYYY." sqref="F417 F21 F25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29"/>
    <dataValidation allowBlank="1" showInputMessage="1" showErrorMessage="1" promptTitle="Benefit#1 Description" prompt="Benefit Description for Entry #1 is listed here." sqref="J15 J410:J411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18:J19"/>
    <dataValidation allowBlank="1" showInputMessage="1" showErrorMessage="1" promptTitle="Benefit #1 Total Amount" prompt="The total amount of Benefit #1 is entered here." sqref="M414:M415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M19"/>
    <dataValidation allowBlank="1" showInputMessage="1" showErrorMessage="1" promptTitle="Benefit #2 Description" prompt="Benefit #2 description is listed here" sqref="J16 J412 J24 J28 J32 J36 J40 J44 J48 J52 J56 J60 J64 J68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20"/>
    <dataValidation allowBlank="1" showInputMessage="1" showErrorMessage="1" promptTitle="Benefit #2 Total Amount" prompt="The total amount of Benefit #2 is entered here." sqref="M416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20"/>
    <dataValidation allowBlank="1" showInputMessage="1" showErrorMessage="1" promptTitle="Benefit #3 Total Amount" prompt="The total amount of Benefit #3 is entered here." sqref="M417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21"/>
    <dataValidation allowBlank="1" showInputMessage="1" showErrorMessage="1" promptTitle="Benefit #3 Description" prompt="Benefit #3 description is listed here" sqref="J17 J413 J25 J29 J33 J37 J41 J45 J49 J53 J57 J61 J65 J69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21"/>
    <dataValidation allowBlank="1" showInputMessage="1" showErrorMessage="1" promptTitle="Benefit #1--Payment by Check" prompt="If there is a benefit #1 and it was paid by check, mark an x in this cell._x000a_" sqref="K414:K415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8:K19"/>
    <dataValidation allowBlank="1" showInputMessage="1" showErrorMessage="1" promptTitle="Benefit #2--Payment by Check" prompt="If there is a benefit #2 and it was paid by check, mark an x in this cell._x000a_" sqref="K416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20"/>
    <dataValidation allowBlank="1" showInputMessage="1" showErrorMessage="1" promptTitle="Benefit #3--Payment by Check" prompt="If there is a benefit #3 and it was paid by check, mark an x in this cell._x000a_" sqref="K417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21"/>
    <dataValidation allowBlank="1" showInputMessage="1" showErrorMessage="1" promptTitle="Benefit #1- Payment in-kind" prompt="If there is a benefit #1 and it was paid in-kind, mark this box with an  x._x000a_" sqref="L414:L415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18:L19"/>
    <dataValidation allowBlank="1" showInputMessage="1" showErrorMessage="1" promptTitle="Benefit #2- Payment in-kind" prompt="If there is a benefit #2 and it was paid in-kind, mark this box with an  x._x000a_" sqref="L416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20"/>
    <dataValidation allowBlank="1" showInputMessage="1" showErrorMessage="1" promptTitle="Benefit #3- Payment in-kind" prompt="If there is a benefit #3 and it was paid in-kind, mark this box with an  x._x000a_" sqref="L417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21"/>
    <dataValidation allowBlank="1" showInputMessage="1" showErrorMessage="1" promptTitle="Next Traveler Name " prompt="List traveler's first and last name here." sqref="C446 B23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27"/>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7"/>
  <sheetViews>
    <sheetView tabSelected="1" topLeftCell="A2" workbookViewId="0">
      <selection activeCell="B101" sqref="B101"/>
    </sheetView>
  </sheetViews>
  <sheetFormatPr defaultColWidth="8.88671875" defaultRowHeight="13.2" x14ac:dyDescent="0.25"/>
  <cols>
    <col min="1" max="1" width="3.88671875" style="73" customWidth="1"/>
    <col min="2" max="2" width="29.6640625" style="73" customWidth="1"/>
    <col min="3" max="3" width="17.6640625" style="73" customWidth="1"/>
    <col min="4" max="4" width="14.44140625" style="73" customWidth="1"/>
    <col min="5" max="5" width="18.6640625" style="73" hidden="1" customWidth="1"/>
    <col min="6" max="6" width="17.109375" style="73" customWidth="1"/>
    <col min="7" max="7" width="3" style="73" customWidth="1"/>
    <col min="8" max="8" width="11.33203125" style="73" customWidth="1"/>
    <col min="9" max="9" width="3" style="73" customWidth="1"/>
    <col min="10" max="10" width="12.33203125" style="73" customWidth="1"/>
    <col min="11" max="11" width="9.109375" style="73" customWidth="1"/>
    <col min="12" max="12" width="8.88671875" style="73" customWidth="1"/>
    <col min="13" max="13" width="12.33203125" style="73" bestFit="1" customWidth="1"/>
    <col min="14" max="14" width="0.109375" style="73" customWidth="1"/>
    <col min="15" max="15" width="8.88671875" style="73"/>
    <col min="16" max="16" width="20.33203125" style="73" bestFit="1" customWidth="1"/>
    <col min="17" max="20" width="8.88671875" style="73"/>
    <col min="21" max="21" width="9.44140625" style="73" customWidth="1"/>
    <col min="22" max="22" width="13.6640625" style="47" customWidth="1"/>
    <col min="23" max="16384" width="8.88671875" style="73"/>
  </cols>
  <sheetData>
    <row r="1" spans="1:19" s="73" customFormat="1" hidden="1" x14ac:dyDescent="0.25"/>
    <row r="2" spans="1:19" s="73" customFormat="1" x14ac:dyDescent="0.25">
      <c r="J2" s="366" t="s">
        <v>26</v>
      </c>
      <c r="K2" s="367"/>
      <c r="L2" s="367"/>
      <c r="M2" s="367"/>
      <c r="P2" s="369"/>
      <c r="Q2" s="369"/>
      <c r="R2" s="369"/>
      <c r="S2" s="369"/>
    </row>
    <row r="3" spans="1:19" s="73" customFormat="1" x14ac:dyDescent="0.25">
      <c r="J3" s="367"/>
      <c r="K3" s="367"/>
      <c r="L3" s="367"/>
      <c r="M3" s="367"/>
      <c r="P3" s="370"/>
      <c r="Q3" s="370"/>
      <c r="R3" s="370"/>
      <c r="S3" s="370"/>
    </row>
    <row r="4" spans="1:19" s="73" customFormat="1" ht="13.8" thickBot="1" x14ac:dyDescent="0.3">
      <c r="A4" s="78"/>
      <c r="B4" s="78"/>
      <c r="C4" s="78"/>
      <c r="D4" s="78"/>
      <c r="E4" s="78"/>
      <c r="F4" s="78"/>
      <c r="G4" s="78"/>
      <c r="H4" s="78"/>
      <c r="I4" s="78"/>
      <c r="J4" s="368"/>
      <c r="K4" s="368"/>
      <c r="L4" s="368"/>
      <c r="M4" s="368"/>
      <c r="P4" s="371"/>
      <c r="Q4" s="371"/>
      <c r="R4" s="371"/>
      <c r="S4" s="371"/>
    </row>
    <row r="5" spans="1:19" s="73" customFormat="1" ht="30" customHeight="1" thickTop="1" thickBot="1" x14ac:dyDescent="0.3">
      <c r="A5" s="372" t="s">
        <v>49</v>
      </c>
      <c r="B5" s="373"/>
      <c r="C5" s="373"/>
      <c r="D5" s="373"/>
      <c r="E5" s="373"/>
      <c r="F5" s="373"/>
      <c r="G5" s="373"/>
      <c r="H5" s="373"/>
      <c r="I5" s="373"/>
      <c r="J5" s="373"/>
      <c r="K5" s="373"/>
      <c r="L5" s="373"/>
      <c r="M5" s="373"/>
      <c r="N5" s="16"/>
      <c r="O5" s="78"/>
      <c r="Q5" s="5"/>
    </row>
    <row r="6" spans="1:19" s="73" customFormat="1" ht="13.5" customHeight="1" thickTop="1" x14ac:dyDescent="0.25">
      <c r="A6" s="374" t="s">
        <v>5</v>
      </c>
      <c r="B6" s="376" t="s">
        <v>36</v>
      </c>
      <c r="C6" s="377"/>
      <c r="D6" s="377"/>
      <c r="E6" s="377"/>
      <c r="F6" s="377"/>
      <c r="G6" s="377"/>
      <c r="H6" s="377"/>
      <c r="I6" s="377"/>
      <c r="J6" s="378"/>
      <c r="K6" s="17" t="s">
        <v>14</v>
      </c>
      <c r="L6" s="17" t="s">
        <v>6</v>
      </c>
      <c r="M6" s="17" t="s">
        <v>13</v>
      </c>
      <c r="N6" s="6"/>
      <c r="O6" s="78"/>
    </row>
    <row r="7" spans="1:19" s="73" customFormat="1" ht="20.25" customHeight="1" thickBot="1" x14ac:dyDescent="0.3">
      <c r="A7" s="374"/>
      <c r="B7" s="379"/>
      <c r="C7" s="380"/>
      <c r="D7" s="380"/>
      <c r="E7" s="380"/>
      <c r="F7" s="380"/>
      <c r="G7" s="380"/>
      <c r="H7" s="380"/>
      <c r="I7" s="380"/>
      <c r="J7" s="381"/>
      <c r="K7" s="36">
        <v>1</v>
      </c>
      <c r="L7" s="37">
        <v>1</v>
      </c>
      <c r="M7" s="38">
        <v>2019</v>
      </c>
      <c r="N7" s="39"/>
      <c r="O7" s="78"/>
    </row>
    <row r="8" spans="1:19" s="73" customFormat="1" ht="27.75" customHeight="1" thickTop="1" thickBot="1" x14ac:dyDescent="0.3">
      <c r="A8" s="374"/>
      <c r="B8" s="382" t="s">
        <v>21</v>
      </c>
      <c r="C8" s="383"/>
      <c r="D8" s="383"/>
      <c r="E8" s="383"/>
      <c r="F8" s="383"/>
      <c r="G8" s="384"/>
      <c r="H8" s="384"/>
      <c r="I8" s="384"/>
      <c r="J8" s="384"/>
      <c r="K8" s="384"/>
      <c r="L8" s="383"/>
      <c r="M8" s="383"/>
      <c r="N8" s="385"/>
      <c r="O8" s="78"/>
    </row>
    <row r="9" spans="1:19" s="73" customFormat="1" ht="18" customHeight="1" thickTop="1" x14ac:dyDescent="0.3">
      <c r="A9" s="374"/>
      <c r="B9" s="386" t="s">
        <v>40</v>
      </c>
      <c r="C9" s="361"/>
      <c r="D9" s="361"/>
      <c r="E9" s="361"/>
      <c r="F9" s="361"/>
      <c r="G9" s="387"/>
      <c r="H9" s="344" t="str">
        <f>"REPORTING PERIOD: "&amp;Q422</f>
        <v>REPORTING PERIOD: OCTOBER 1, 2018- MARCH 31, 2019</v>
      </c>
      <c r="I9" s="347" t="s">
        <v>44</v>
      </c>
      <c r="J9" s="350" t="str">
        <f>"REPORTING PERIOD: "&amp;Q423</f>
        <v>REPORTING PERIOD: APRIL 1 - SEPTEMBER 30, 2019</v>
      </c>
      <c r="K9" s="353"/>
      <c r="L9" s="356" t="s">
        <v>4</v>
      </c>
      <c r="M9" s="357"/>
      <c r="N9" s="18"/>
      <c r="O9" s="15"/>
      <c r="P9" s="78"/>
    </row>
    <row r="10" spans="1:19" s="73" customFormat="1" ht="15.75" customHeight="1" x14ac:dyDescent="0.25">
      <c r="A10" s="374"/>
      <c r="B10" s="360" t="s">
        <v>46</v>
      </c>
      <c r="C10" s="361"/>
      <c r="D10" s="361"/>
      <c r="E10" s="361"/>
      <c r="F10" s="362"/>
      <c r="G10" s="388"/>
      <c r="H10" s="345"/>
      <c r="I10" s="348"/>
      <c r="J10" s="351"/>
      <c r="K10" s="354"/>
      <c r="L10" s="356"/>
      <c r="M10" s="357"/>
      <c r="N10" s="18"/>
      <c r="O10" s="15"/>
      <c r="P10" s="78"/>
    </row>
    <row r="11" spans="1:19" s="73" customFormat="1" ht="13.8" thickBot="1" x14ac:dyDescent="0.3">
      <c r="A11" s="374"/>
      <c r="B11" s="34" t="s">
        <v>15</v>
      </c>
      <c r="C11" s="35" t="s">
        <v>203</v>
      </c>
      <c r="D11" s="363" t="s">
        <v>202</v>
      </c>
      <c r="E11" s="364"/>
      <c r="F11" s="365"/>
      <c r="G11" s="389"/>
      <c r="H11" s="346"/>
      <c r="I11" s="349"/>
      <c r="J11" s="352"/>
      <c r="K11" s="355"/>
      <c r="L11" s="358"/>
      <c r="M11" s="359"/>
      <c r="N11" s="19"/>
      <c r="O11" s="15"/>
      <c r="P11" s="78"/>
    </row>
    <row r="12" spans="1:19" s="73" customFormat="1" ht="13.8" thickTop="1" x14ac:dyDescent="0.25">
      <c r="A12" s="374"/>
      <c r="B12" s="328" t="s">
        <v>20</v>
      </c>
      <c r="C12" s="330" t="s">
        <v>23</v>
      </c>
      <c r="D12" s="332" t="s">
        <v>16</v>
      </c>
      <c r="E12" s="334" t="s">
        <v>10</v>
      </c>
      <c r="F12" s="335"/>
      <c r="G12" s="338" t="s">
        <v>24</v>
      </c>
      <c r="H12" s="339"/>
      <c r="I12" s="340"/>
      <c r="J12" s="330" t="s">
        <v>25</v>
      </c>
      <c r="K12" s="390" t="s">
        <v>28</v>
      </c>
      <c r="L12" s="392" t="s">
        <v>27</v>
      </c>
      <c r="M12" s="332" t="s">
        <v>3</v>
      </c>
      <c r="N12" s="20"/>
      <c r="O12" s="78"/>
    </row>
    <row r="13" spans="1:19" s="73" customFormat="1" ht="34.5" customHeight="1" thickBot="1" x14ac:dyDescent="0.3">
      <c r="A13" s="375"/>
      <c r="B13" s="329"/>
      <c r="C13" s="331"/>
      <c r="D13" s="333"/>
      <c r="E13" s="336"/>
      <c r="F13" s="337"/>
      <c r="G13" s="341"/>
      <c r="H13" s="342"/>
      <c r="I13" s="343"/>
      <c r="J13" s="394"/>
      <c r="K13" s="391"/>
      <c r="L13" s="393"/>
      <c r="M13" s="394"/>
      <c r="N13" s="21"/>
      <c r="O13" s="78"/>
      <c r="S13" s="73" t="s">
        <v>47</v>
      </c>
    </row>
    <row r="14" spans="1:19" s="73" customFormat="1" ht="21.6" thickTop="1" thickBot="1" x14ac:dyDescent="0.3">
      <c r="A14" s="317" t="s">
        <v>7</v>
      </c>
      <c r="B14" s="76" t="s">
        <v>29</v>
      </c>
      <c r="C14" s="76" t="s">
        <v>31</v>
      </c>
      <c r="D14" s="76" t="s">
        <v>18</v>
      </c>
      <c r="E14" s="320" t="s">
        <v>33</v>
      </c>
      <c r="F14" s="320"/>
      <c r="G14" s="293" t="s">
        <v>24</v>
      </c>
      <c r="H14" s="294"/>
      <c r="I14" s="45"/>
      <c r="J14" s="52"/>
      <c r="K14" s="52"/>
      <c r="L14" s="52"/>
      <c r="M14" s="52"/>
      <c r="N14" s="2"/>
    </row>
    <row r="15" spans="1:19" s="73" customFormat="1" ht="21" customHeight="1" thickBot="1" x14ac:dyDescent="0.3">
      <c r="A15" s="318"/>
      <c r="B15" s="53" t="s">
        <v>42</v>
      </c>
      <c r="C15" s="53" t="s">
        <v>19</v>
      </c>
      <c r="D15" s="54">
        <v>40766</v>
      </c>
      <c r="E15" s="55"/>
      <c r="F15" s="56" t="s">
        <v>11</v>
      </c>
      <c r="G15" s="321" t="s">
        <v>35</v>
      </c>
      <c r="H15" s="322"/>
      <c r="I15" s="323"/>
      <c r="J15" s="40" t="s">
        <v>37</v>
      </c>
      <c r="K15" s="57"/>
      <c r="L15" s="58" t="s">
        <v>1</v>
      </c>
      <c r="M15" s="59">
        <v>280</v>
      </c>
      <c r="N15" s="2"/>
      <c r="O15" s="78"/>
    </row>
    <row r="16" spans="1:19" s="73" customFormat="1" ht="21" thickBot="1" x14ac:dyDescent="0.3">
      <c r="A16" s="318"/>
      <c r="B16" s="77" t="s">
        <v>30</v>
      </c>
      <c r="C16" s="77" t="s">
        <v>32</v>
      </c>
      <c r="D16" s="77" t="s">
        <v>17</v>
      </c>
      <c r="E16" s="324" t="s">
        <v>34</v>
      </c>
      <c r="F16" s="324"/>
      <c r="G16" s="325"/>
      <c r="H16" s="326"/>
      <c r="I16" s="327"/>
      <c r="J16" s="12" t="s">
        <v>38</v>
      </c>
      <c r="K16" s="58" t="s">
        <v>1</v>
      </c>
      <c r="L16" s="60"/>
      <c r="M16" s="61">
        <v>825</v>
      </c>
      <c r="N16" s="20"/>
    </row>
    <row r="17" spans="1:22" ht="13.8" thickBot="1" x14ac:dyDescent="0.3">
      <c r="A17" s="319"/>
      <c r="B17" s="62" t="s">
        <v>8</v>
      </c>
      <c r="C17" s="62" t="s">
        <v>9</v>
      </c>
      <c r="D17" s="54">
        <v>40767</v>
      </c>
      <c r="E17" s="63" t="s">
        <v>2</v>
      </c>
      <c r="F17" s="56" t="s">
        <v>12</v>
      </c>
      <c r="G17" s="302"/>
      <c r="H17" s="303"/>
      <c r="I17" s="304"/>
      <c r="J17" s="12" t="s">
        <v>39</v>
      </c>
      <c r="K17" s="64"/>
      <c r="L17" s="64" t="s">
        <v>1</v>
      </c>
      <c r="M17" s="65">
        <v>120</v>
      </c>
      <c r="N17" s="2"/>
      <c r="V17" s="73"/>
    </row>
    <row r="18" spans="1:22" ht="23.25" customHeight="1" thickTop="1" x14ac:dyDescent="0.25">
      <c r="A18" s="290">
        <f>1</f>
        <v>1</v>
      </c>
      <c r="B18" s="74" t="s">
        <v>29</v>
      </c>
      <c r="C18" s="74" t="s">
        <v>31</v>
      </c>
      <c r="D18" s="74" t="s">
        <v>18</v>
      </c>
      <c r="E18" s="293" t="s">
        <v>33</v>
      </c>
      <c r="F18" s="293"/>
      <c r="G18" s="309" t="s">
        <v>24</v>
      </c>
      <c r="H18" s="310"/>
      <c r="I18" s="311"/>
      <c r="J18" s="42" t="s">
        <v>0</v>
      </c>
      <c r="K18" s="43"/>
      <c r="L18" s="84"/>
      <c r="M18" s="44"/>
      <c r="N18" s="2"/>
      <c r="V18" s="48"/>
    </row>
    <row r="19" spans="1:22" ht="20.399999999999999" x14ac:dyDescent="0.25">
      <c r="A19" s="307"/>
      <c r="B19" s="7" t="s">
        <v>67</v>
      </c>
      <c r="C19" s="7" t="s">
        <v>218</v>
      </c>
      <c r="D19" s="4">
        <v>43666</v>
      </c>
      <c r="E19" s="7"/>
      <c r="F19" s="7" t="s">
        <v>220</v>
      </c>
      <c r="G19" s="295" t="s">
        <v>219</v>
      </c>
      <c r="H19" s="296"/>
      <c r="I19" s="297"/>
      <c r="J19" s="40" t="s">
        <v>37</v>
      </c>
      <c r="K19" s="40"/>
      <c r="L19" s="64" t="s">
        <v>1</v>
      </c>
      <c r="M19" s="65">
        <v>376</v>
      </c>
      <c r="N19" s="2"/>
      <c r="V19" s="49"/>
    </row>
    <row r="20" spans="1:22" ht="20.399999999999999" x14ac:dyDescent="0.25">
      <c r="A20" s="307"/>
      <c r="B20" s="75" t="s">
        <v>30</v>
      </c>
      <c r="C20" s="75" t="s">
        <v>32</v>
      </c>
      <c r="D20" s="75" t="s">
        <v>17</v>
      </c>
      <c r="E20" s="298" t="s">
        <v>34</v>
      </c>
      <c r="F20" s="298"/>
      <c r="G20" s="299"/>
      <c r="H20" s="300"/>
      <c r="I20" s="301"/>
      <c r="J20" s="12" t="s">
        <v>38</v>
      </c>
      <c r="K20" s="13"/>
      <c r="L20" s="64" t="s">
        <v>1</v>
      </c>
      <c r="M20" s="65">
        <v>492</v>
      </c>
      <c r="N20" s="2"/>
      <c r="V20" s="50"/>
    </row>
    <row r="21" spans="1:22" ht="21" thickBot="1" x14ac:dyDescent="0.3">
      <c r="A21" s="308"/>
      <c r="B21" s="8" t="s">
        <v>1759</v>
      </c>
      <c r="C21" s="8" t="s">
        <v>219</v>
      </c>
      <c r="D21" s="80">
        <v>43669</v>
      </c>
      <c r="E21" s="10" t="s">
        <v>2</v>
      </c>
      <c r="F21" s="11" t="s">
        <v>221</v>
      </c>
      <c r="G21" s="314"/>
      <c r="H21" s="315"/>
      <c r="I21" s="316"/>
      <c r="J21" s="12" t="s">
        <v>39</v>
      </c>
      <c r="K21" s="13"/>
      <c r="L21" s="64"/>
      <c r="M21" s="65"/>
      <c r="N21" s="2"/>
      <c r="V21" s="50"/>
    </row>
    <row r="22" spans="1:22" ht="21.6" thickTop="1" thickBot="1" x14ac:dyDescent="0.3">
      <c r="A22" s="290">
        <f>A18+1</f>
        <v>2</v>
      </c>
      <c r="B22" s="74" t="s">
        <v>29</v>
      </c>
      <c r="C22" s="74" t="s">
        <v>31</v>
      </c>
      <c r="D22" s="74" t="s">
        <v>18</v>
      </c>
      <c r="E22" s="293" t="s">
        <v>33</v>
      </c>
      <c r="F22" s="293"/>
      <c r="G22" s="293" t="s">
        <v>24</v>
      </c>
      <c r="H22" s="294"/>
      <c r="I22" s="45"/>
      <c r="J22" s="42" t="s">
        <v>0</v>
      </c>
      <c r="K22" s="43"/>
      <c r="L22" s="84"/>
      <c r="M22" s="44"/>
      <c r="N22" s="2"/>
      <c r="V22" s="50"/>
    </row>
    <row r="23" spans="1:22" ht="13.8" thickBot="1" x14ac:dyDescent="0.3">
      <c r="A23" s="291"/>
      <c r="B23" s="7" t="s">
        <v>222</v>
      </c>
      <c r="C23" s="7" t="s">
        <v>223</v>
      </c>
      <c r="D23" s="4">
        <v>43539</v>
      </c>
      <c r="E23" s="7"/>
      <c r="F23" s="7" t="s">
        <v>158</v>
      </c>
      <c r="G23" s="295" t="s">
        <v>226</v>
      </c>
      <c r="H23" s="296"/>
      <c r="I23" s="297"/>
      <c r="J23" s="40" t="s">
        <v>37</v>
      </c>
      <c r="K23" s="40"/>
      <c r="L23" s="85" t="s">
        <v>1</v>
      </c>
      <c r="M23" s="95">
        <v>302</v>
      </c>
      <c r="N23" s="2"/>
      <c r="V23" s="50"/>
    </row>
    <row r="24" spans="1:22" ht="21" thickBot="1" x14ac:dyDescent="0.3">
      <c r="A24" s="291"/>
      <c r="B24" s="75" t="s">
        <v>30</v>
      </c>
      <c r="C24" s="75" t="s">
        <v>32</v>
      </c>
      <c r="D24" s="75" t="s">
        <v>17</v>
      </c>
      <c r="E24" s="298" t="s">
        <v>34</v>
      </c>
      <c r="F24" s="298"/>
      <c r="G24" s="299"/>
      <c r="H24" s="300"/>
      <c r="I24" s="301"/>
      <c r="J24" s="12" t="s">
        <v>38</v>
      </c>
      <c r="K24" s="13"/>
      <c r="L24" s="86" t="s">
        <v>1</v>
      </c>
      <c r="M24" s="96">
        <v>896</v>
      </c>
      <c r="N24" s="2"/>
      <c r="V24" s="50"/>
    </row>
    <row r="25" spans="1:22" ht="21" thickBot="1" x14ac:dyDescent="0.3">
      <c r="A25" s="292"/>
      <c r="B25" s="8" t="s">
        <v>1760</v>
      </c>
      <c r="C25" s="8" t="s">
        <v>224</v>
      </c>
      <c r="D25" s="80">
        <v>43541</v>
      </c>
      <c r="E25" s="10" t="s">
        <v>2</v>
      </c>
      <c r="F25" s="11" t="s">
        <v>225</v>
      </c>
      <c r="G25" s="302"/>
      <c r="H25" s="303"/>
      <c r="I25" s="304"/>
      <c r="J25" s="12" t="s">
        <v>39</v>
      </c>
      <c r="K25" s="13"/>
      <c r="L25" s="86"/>
      <c r="M25" s="96"/>
      <c r="N25" s="2"/>
      <c r="V25" s="50"/>
    </row>
    <row r="26" spans="1:22" ht="21.6" thickTop="1" thickBot="1" x14ac:dyDescent="0.3">
      <c r="A26" s="290">
        <f>A22+1</f>
        <v>3</v>
      </c>
      <c r="B26" s="74" t="s">
        <v>29</v>
      </c>
      <c r="C26" s="74" t="s">
        <v>31</v>
      </c>
      <c r="D26" s="74" t="s">
        <v>18</v>
      </c>
      <c r="E26" s="293" t="s">
        <v>33</v>
      </c>
      <c r="F26" s="293"/>
      <c r="G26" s="293" t="s">
        <v>24</v>
      </c>
      <c r="H26" s="294"/>
      <c r="I26" s="45"/>
      <c r="J26" s="42" t="s">
        <v>0</v>
      </c>
      <c r="K26" s="43"/>
      <c r="L26" s="84"/>
      <c r="M26" s="97"/>
      <c r="N26" s="2"/>
      <c r="V26" s="50"/>
    </row>
    <row r="27" spans="1:22" ht="21" thickBot="1" x14ac:dyDescent="0.3">
      <c r="A27" s="291"/>
      <c r="B27" s="7" t="s">
        <v>227</v>
      </c>
      <c r="C27" s="7" t="s">
        <v>228</v>
      </c>
      <c r="D27" s="4">
        <v>43524</v>
      </c>
      <c r="E27" s="7"/>
      <c r="F27" s="7" t="s">
        <v>1754</v>
      </c>
      <c r="G27" s="295" t="s">
        <v>229</v>
      </c>
      <c r="H27" s="305"/>
      <c r="I27" s="306"/>
      <c r="J27" s="40" t="s">
        <v>37</v>
      </c>
      <c r="K27" s="40"/>
      <c r="L27" s="85" t="s">
        <v>1</v>
      </c>
      <c r="M27" s="100">
        <v>346</v>
      </c>
      <c r="N27" s="2"/>
      <c r="V27" s="50"/>
    </row>
    <row r="28" spans="1:22" ht="21" thickBot="1" x14ac:dyDescent="0.3">
      <c r="A28" s="291"/>
      <c r="B28" s="90" t="s">
        <v>30</v>
      </c>
      <c r="C28" s="90" t="s">
        <v>32</v>
      </c>
      <c r="D28" s="90" t="s">
        <v>17</v>
      </c>
      <c r="E28" s="90" t="s">
        <v>34</v>
      </c>
      <c r="F28" s="90"/>
      <c r="G28" s="91"/>
      <c r="H28" s="92"/>
      <c r="I28" s="93"/>
      <c r="J28" s="12" t="s">
        <v>38</v>
      </c>
      <c r="K28" s="13"/>
      <c r="L28" s="86" t="s">
        <v>1</v>
      </c>
      <c r="M28" s="101">
        <v>1393</v>
      </c>
      <c r="N28" s="2"/>
      <c r="V28" s="50"/>
    </row>
    <row r="29" spans="1:22" ht="23.25" customHeight="1" thickBot="1" x14ac:dyDescent="0.3">
      <c r="A29" s="292"/>
      <c r="B29" s="8" t="s">
        <v>1761</v>
      </c>
      <c r="C29" s="8" t="s">
        <v>229</v>
      </c>
      <c r="D29" s="80">
        <v>43525</v>
      </c>
      <c r="E29" s="10" t="s">
        <v>2</v>
      </c>
      <c r="F29" s="11" t="s">
        <v>230</v>
      </c>
      <c r="G29" s="87"/>
      <c r="H29" s="88"/>
      <c r="I29" s="89"/>
      <c r="J29" s="12" t="s">
        <v>39</v>
      </c>
      <c r="K29" s="13"/>
      <c r="L29" s="86"/>
      <c r="M29" s="14"/>
      <c r="N29" s="2"/>
      <c r="V29" s="50"/>
    </row>
    <row r="30" spans="1:22" ht="21.6" thickTop="1" thickBot="1" x14ac:dyDescent="0.3">
      <c r="A30" s="290">
        <f t="shared" ref="A30" si="0">A26+1</f>
        <v>4</v>
      </c>
      <c r="B30" s="74" t="s">
        <v>29</v>
      </c>
      <c r="C30" s="74" t="s">
        <v>31</v>
      </c>
      <c r="D30" s="74" t="s">
        <v>18</v>
      </c>
      <c r="E30" s="293" t="s">
        <v>33</v>
      </c>
      <c r="F30" s="293"/>
      <c r="G30" s="293" t="s">
        <v>24</v>
      </c>
      <c r="H30" s="294"/>
      <c r="I30" s="45"/>
      <c r="J30" s="42" t="s">
        <v>0</v>
      </c>
      <c r="K30" s="43"/>
      <c r="L30" s="84"/>
      <c r="M30" s="97"/>
      <c r="N30" s="2"/>
      <c r="V30" s="50"/>
    </row>
    <row r="31" spans="1:22" ht="21" thickBot="1" x14ac:dyDescent="0.3">
      <c r="A31" s="291"/>
      <c r="B31" s="7" t="s">
        <v>231</v>
      </c>
      <c r="C31" s="7" t="s">
        <v>232</v>
      </c>
      <c r="D31" s="4">
        <v>43567</v>
      </c>
      <c r="E31" s="7"/>
      <c r="F31" s="7" t="s">
        <v>233</v>
      </c>
      <c r="G31" s="295" t="s">
        <v>234</v>
      </c>
      <c r="H31" s="296"/>
      <c r="I31" s="297"/>
      <c r="J31" s="40" t="s">
        <v>37</v>
      </c>
      <c r="K31" s="40"/>
      <c r="L31" s="85" t="s">
        <v>1</v>
      </c>
      <c r="M31" s="100">
        <v>276</v>
      </c>
      <c r="N31" s="2"/>
      <c r="V31" s="50"/>
    </row>
    <row r="32" spans="1:22" ht="21" thickBot="1" x14ac:dyDescent="0.3">
      <c r="A32" s="291"/>
      <c r="B32" s="90" t="s">
        <v>30</v>
      </c>
      <c r="C32" s="90" t="s">
        <v>32</v>
      </c>
      <c r="D32" s="90" t="s">
        <v>17</v>
      </c>
      <c r="E32" s="298" t="s">
        <v>34</v>
      </c>
      <c r="F32" s="298"/>
      <c r="G32" s="299"/>
      <c r="H32" s="300"/>
      <c r="I32" s="301"/>
      <c r="J32" s="12" t="s">
        <v>38</v>
      </c>
      <c r="K32" s="13"/>
      <c r="L32" s="86" t="s">
        <v>1</v>
      </c>
      <c r="M32" s="101">
        <v>1098</v>
      </c>
      <c r="N32" s="2"/>
      <c r="V32" s="50"/>
    </row>
    <row r="33" spans="1:22" ht="21" thickBot="1" x14ac:dyDescent="0.3">
      <c r="A33" s="292"/>
      <c r="B33" s="8" t="s">
        <v>1758</v>
      </c>
      <c r="C33" s="8" t="s">
        <v>235</v>
      </c>
      <c r="D33" s="80">
        <v>43569</v>
      </c>
      <c r="E33" s="10" t="s">
        <v>2</v>
      </c>
      <c r="F33" s="11" t="s">
        <v>236</v>
      </c>
      <c r="G33" s="302"/>
      <c r="H33" s="303"/>
      <c r="I33" s="304"/>
      <c r="J33" s="12" t="s">
        <v>39</v>
      </c>
      <c r="K33" s="13"/>
      <c r="L33" s="86"/>
      <c r="M33" s="14"/>
      <c r="N33" s="2"/>
      <c r="V33" s="50"/>
    </row>
    <row r="34" spans="1:22" ht="21.6" thickTop="1" thickBot="1" x14ac:dyDescent="0.3">
      <c r="A34" s="290">
        <f t="shared" ref="A34" si="1">A30+1</f>
        <v>5</v>
      </c>
      <c r="B34" s="74" t="s">
        <v>29</v>
      </c>
      <c r="C34" s="74" t="s">
        <v>31</v>
      </c>
      <c r="D34" s="74" t="s">
        <v>18</v>
      </c>
      <c r="E34" s="293" t="s">
        <v>33</v>
      </c>
      <c r="F34" s="293"/>
      <c r="G34" s="293" t="s">
        <v>24</v>
      </c>
      <c r="H34" s="294"/>
      <c r="I34" s="45"/>
      <c r="J34" s="42" t="s">
        <v>0</v>
      </c>
      <c r="K34" s="43"/>
      <c r="L34" s="84"/>
      <c r="M34" s="97"/>
      <c r="N34" s="2"/>
      <c r="V34" s="50"/>
    </row>
    <row r="35" spans="1:22" ht="13.8" thickBot="1" x14ac:dyDescent="0.3">
      <c r="A35" s="291"/>
      <c r="B35" s="7" t="s">
        <v>231</v>
      </c>
      <c r="C35" s="7" t="s">
        <v>237</v>
      </c>
      <c r="D35" s="4">
        <v>43663</v>
      </c>
      <c r="E35" s="7"/>
      <c r="F35" s="7" t="s">
        <v>238</v>
      </c>
      <c r="G35" s="295" t="s">
        <v>239</v>
      </c>
      <c r="H35" s="296"/>
      <c r="I35" s="297"/>
      <c r="J35" s="40" t="s">
        <v>37</v>
      </c>
      <c r="K35" s="40"/>
      <c r="L35" s="85" t="s">
        <v>1</v>
      </c>
      <c r="M35" s="100">
        <v>257</v>
      </c>
      <c r="N35" s="2"/>
      <c r="V35" s="50"/>
    </row>
    <row r="36" spans="1:22" ht="21" thickBot="1" x14ac:dyDescent="0.3">
      <c r="A36" s="291"/>
      <c r="B36" s="90" t="s">
        <v>30</v>
      </c>
      <c r="C36" s="90" t="s">
        <v>32</v>
      </c>
      <c r="D36" s="90" t="s">
        <v>17</v>
      </c>
      <c r="E36" s="298" t="s">
        <v>34</v>
      </c>
      <c r="F36" s="298"/>
      <c r="G36" s="299"/>
      <c r="H36" s="300"/>
      <c r="I36" s="301"/>
      <c r="J36" s="12" t="s">
        <v>38</v>
      </c>
      <c r="K36" s="13"/>
      <c r="L36" s="86" t="s">
        <v>1</v>
      </c>
      <c r="M36" s="101">
        <v>231</v>
      </c>
      <c r="N36" s="2"/>
      <c r="V36" s="50"/>
    </row>
    <row r="37" spans="1:22" ht="21" thickBot="1" x14ac:dyDescent="0.3">
      <c r="A37" s="292"/>
      <c r="B37" s="8" t="s">
        <v>1758</v>
      </c>
      <c r="C37" s="8" t="s">
        <v>239</v>
      </c>
      <c r="D37" s="80">
        <v>43664</v>
      </c>
      <c r="E37" s="10" t="s">
        <v>2</v>
      </c>
      <c r="F37" s="11" t="s">
        <v>240</v>
      </c>
      <c r="G37" s="302"/>
      <c r="H37" s="303"/>
      <c r="I37" s="304"/>
      <c r="J37" s="12" t="s">
        <v>39</v>
      </c>
      <c r="K37" s="13"/>
      <c r="L37" s="86"/>
      <c r="M37" s="14"/>
      <c r="N37" s="2"/>
      <c r="V37" s="50"/>
    </row>
    <row r="38" spans="1:22" ht="21.6" thickTop="1" thickBot="1" x14ac:dyDescent="0.3">
      <c r="A38" s="290">
        <f t="shared" ref="A38" si="2">A34+1</f>
        <v>6</v>
      </c>
      <c r="B38" s="74" t="s">
        <v>29</v>
      </c>
      <c r="C38" s="74" t="s">
        <v>31</v>
      </c>
      <c r="D38" s="74" t="s">
        <v>18</v>
      </c>
      <c r="E38" s="293" t="s">
        <v>33</v>
      </c>
      <c r="F38" s="293"/>
      <c r="G38" s="293" t="s">
        <v>24</v>
      </c>
      <c r="H38" s="294"/>
      <c r="I38" s="45"/>
      <c r="J38" s="42" t="s">
        <v>0</v>
      </c>
      <c r="K38" s="43"/>
      <c r="L38" s="84"/>
      <c r="M38" s="97"/>
      <c r="N38" s="2"/>
      <c r="V38" s="50"/>
    </row>
    <row r="39" spans="1:22" ht="72" thickBot="1" x14ac:dyDescent="0.3">
      <c r="A39" s="291"/>
      <c r="B39" s="7" t="s">
        <v>241</v>
      </c>
      <c r="C39" s="156" t="s">
        <v>692</v>
      </c>
      <c r="D39" s="4">
        <v>43543</v>
      </c>
      <c r="E39" s="7"/>
      <c r="F39" s="7" t="s">
        <v>542</v>
      </c>
      <c r="G39" s="295" t="s">
        <v>242</v>
      </c>
      <c r="H39" s="296"/>
      <c r="I39" s="297"/>
      <c r="J39" s="40" t="s">
        <v>37</v>
      </c>
      <c r="K39" s="40"/>
      <c r="L39" s="85" t="s">
        <v>1</v>
      </c>
      <c r="M39" s="100">
        <v>1215</v>
      </c>
      <c r="N39" s="2"/>
      <c r="V39" s="50"/>
    </row>
    <row r="40" spans="1:22" ht="21" thickBot="1" x14ac:dyDescent="0.3">
      <c r="A40" s="291"/>
      <c r="B40" s="90" t="s">
        <v>30</v>
      </c>
      <c r="C40" s="157"/>
      <c r="D40" s="90" t="s">
        <v>17</v>
      </c>
      <c r="E40" s="298" t="s">
        <v>34</v>
      </c>
      <c r="F40" s="298"/>
      <c r="G40" s="299"/>
      <c r="H40" s="300"/>
      <c r="I40" s="301"/>
      <c r="J40" s="12" t="s">
        <v>38</v>
      </c>
      <c r="K40" s="13"/>
      <c r="L40" s="86" t="s">
        <v>1</v>
      </c>
      <c r="M40" s="101">
        <v>2700</v>
      </c>
      <c r="N40" s="2"/>
      <c r="V40" s="50"/>
    </row>
    <row r="41" spans="1:22" ht="41.4" thickBot="1" x14ac:dyDescent="0.3">
      <c r="A41" s="292"/>
      <c r="B41" s="8" t="s">
        <v>1762</v>
      </c>
      <c r="C41" s="8" t="s">
        <v>243</v>
      </c>
      <c r="D41" s="80">
        <v>43546</v>
      </c>
      <c r="E41" s="10" t="s">
        <v>2</v>
      </c>
      <c r="F41" s="11" t="s">
        <v>244</v>
      </c>
      <c r="G41" s="302"/>
      <c r="H41" s="303"/>
      <c r="I41" s="304"/>
      <c r="J41" s="12" t="s">
        <v>39</v>
      </c>
      <c r="K41" s="13"/>
      <c r="L41" s="86"/>
      <c r="M41" s="14"/>
      <c r="N41" s="2"/>
      <c r="V41" s="50"/>
    </row>
    <row r="42" spans="1:22" ht="21.6" thickTop="1" thickBot="1" x14ac:dyDescent="0.3">
      <c r="A42" s="290">
        <f t="shared" ref="A42" si="3">A38+1</f>
        <v>7</v>
      </c>
      <c r="B42" s="74" t="s">
        <v>29</v>
      </c>
      <c r="C42" s="74" t="s">
        <v>31</v>
      </c>
      <c r="D42" s="74" t="s">
        <v>18</v>
      </c>
      <c r="E42" s="293" t="s">
        <v>33</v>
      </c>
      <c r="F42" s="293"/>
      <c r="G42" s="293" t="s">
        <v>24</v>
      </c>
      <c r="H42" s="294"/>
      <c r="I42" s="45"/>
      <c r="J42" s="42" t="s">
        <v>0</v>
      </c>
      <c r="K42" s="43"/>
      <c r="L42" s="84"/>
      <c r="M42" s="97"/>
      <c r="N42" s="2"/>
      <c r="V42" s="50"/>
    </row>
    <row r="43" spans="1:22" ht="21.6" thickBot="1" x14ac:dyDescent="0.3">
      <c r="A43" s="291"/>
      <c r="B43" s="7" t="s">
        <v>245</v>
      </c>
      <c r="C43" s="94" t="s">
        <v>246</v>
      </c>
      <c r="D43" s="4">
        <v>43530</v>
      </c>
      <c r="E43" s="7"/>
      <c r="F43" s="7" t="s">
        <v>313</v>
      </c>
      <c r="G43" s="295" t="s">
        <v>247</v>
      </c>
      <c r="H43" s="296"/>
      <c r="I43" s="297"/>
      <c r="J43" s="40" t="s">
        <v>37</v>
      </c>
      <c r="K43" s="40"/>
      <c r="L43" s="85" t="s">
        <v>1</v>
      </c>
      <c r="M43" s="100">
        <v>242</v>
      </c>
      <c r="N43" s="2"/>
      <c r="V43" s="50"/>
    </row>
    <row r="44" spans="1:22" ht="21" thickBot="1" x14ac:dyDescent="0.3">
      <c r="A44" s="291"/>
      <c r="B44" s="90" t="s">
        <v>30</v>
      </c>
      <c r="C44" s="90" t="s">
        <v>32</v>
      </c>
      <c r="D44" s="90" t="s">
        <v>17</v>
      </c>
      <c r="E44" s="298" t="s">
        <v>34</v>
      </c>
      <c r="F44" s="298"/>
      <c r="G44" s="299"/>
      <c r="H44" s="300"/>
      <c r="I44" s="301"/>
      <c r="J44" s="12" t="s">
        <v>38</v>
      </c>
      <c r="K44" s="13"/>
      <c r="L44" s="86" t="s">
        <v>1</v>
      </c>
      <c r="M44" s="101">
        <v>823</v>
      </c>
      <c r="N44" s="2"/>
      <c r="V44" s="50"/>
    </row>
    <row r="45" spans="1:22" ht="21" thickBot="1" x14ac:dyDescent="0.3">
      <c r="A45" s="292"/>
      <c r="B45" s="8" t="s">
        <v>1763</v>
      </c>
      <c r="C45" s="8" t="s">
        <v>247</v>
      </c>
      <c r="D45" s="80">
        <v>43532</v>
      </c>
      <c r="E45" s="10" t="s">
        <v>2</v>
      </c>
      <c r="F45" s="11" t="s">
        <v>248</v>
      </c>
      <c r="G45" s="302"/>
      <c r="H45" s="303"/>
      <c r="I45" s="304"/>
      <c r="J45" s="12" t="s">
        <v>39</v>
      </c>
      <c r="K45" s="13"/>
      <c r="L45" s="86"/>
      <c r="M45" s="101"/>
      <c r="N45" s="2"/>
      <c r="V45" s="50"/>
    </row>
    <row r="46" spans="1:22" ht="21.6" thickTop="1" thickBot="1" x14ac:dyDescent="0.3">
      <c r="A46" s="290">
        <f t="shared" ref="A46" si="4">A42+1</f>
        <v>8</v>
      </c>
      <c r="B46" s="74" t="s">
        <v>29</v>
      </c>
      <c r="C46" s="74" t="s">
        <v>31</v>
      </c>
      <c r="D46" s="74" t="s">
        <v>18</v>
      </c>
      <c r="E46" s="293" t="s">
        <v>33</v>
      </c>
      <c r="F46" s="293"/>
      <c r="G46" s="293" t="s">
        <v>24</v>
      </c>
      <c r="H46" s="294"/>
      <c r="I46" s="45"/>
      <c r="J46" s="42" t="s">
        <v>0</v>
      </c>
      <c r="K46" s="43"/>
      <c r="L46" s="84"/>
      <c r="M46" s="97"/>
      <c r="N46" s="2"/>
      <c r="V46" s="50"/>
    </row>
    <row r="47" spans="1:22" ht="31.8" thickBot="1" x14ac:dyDescent="0.3">
      <c r="A47" s="291"/>
      <c r="B47" s="7" t="s">
        <v>249</v>
      </c>
      <c r="C47" s="102" t="s">
        <v>250</v>
      </c>
      <c r="D47" s="4">
        <v>43559</v>
      </c>
      <c r="E47" s="7"/>
      <c r="F47" s="7" t="s">
        <v>251</v>
      </c>
      <c r="G47" s="295" t="s">
        <v>314</v>
      </c>
      <c r="H47" s="296"/>
      <c r="I47" s="297"/>
      <c r="J47" s="40" t="s">
        <v>37</v>
      </c>
      <c r="K47" s="40"/>
      <c r="L47" s="85" t="s">
        <v>1</v>
      </c>
      <c r="M47" s="100">
        <v>238</v>
      </c>
      <c r="N47" s="2"/>
      <c r="V47" s="50"/>
    </row>
    <row r="48" spans="1:22" ht="21" thickBot="1" x14ac:dyDescent="0.3">
      <c r="A48" s="291"/>
      <c r="B48" s="90" t="s">
        <v>30</v>
      </c>
      <c r="C48" s="90" t="s">
        <v>32</v>
      </c>
      <c r="D48" s="90" t="s">
        <v>17</v>
      </c>
      <c r="E48" s="298" t="s">
        <v>34</v>
      </c>
      <c r="F48" s="298"/>
      <c r="G48" s="299"/>
      <c r="H48" s="300"/>
      <c r="I48" s="301"/>
      <c r="J48" s="12" t="s">
        <v>38</v>
      </c>
      <c r="K48" s="13"/>
      <c r="L48" s="86" t="s">
        <v>1</v>
      </c>
      <c r="M48" s="101">
        <v>1008</v>
      </c>
      <c r="N48" s="2"/>
      <c r="V48" s="50"/>
    </row>
    <row r="49" spans="1:22" ht="31.2" thickBot="1" x14ac:dyDescent="0.3">
      <c r="A49" s="292"/>
      <c r="B49" s="8" t="s">
        <v>1764</v>
      </c>
      <c r="C49" s="8" t="s">
        <v>252</v>
      </c>
      <c r="D49" s="80">
        <v>43560</v>
      </c>
      <c r="E49" s="10" t="s">
        <v>2</v>
      </c>
      <c r="F49" s="11" t="s">
        <v>253</v>
      </c>
      <c r="G49" s="302"/>
      <c r="H49" s="303"/>
      <c r="I49" s="304"/>
      <c r="J49" s="12" t="s">
        <v>39</v>
      </c>
      <c r="K49" s="13"/>
      <c r="L49" s="86"/>
      <c r="M49" s="14"/>
      <c r="N49" s="2"/>
      <c r="V49" s="50"/>
    </row>
    <row r="50" spans="1:22" ht="21.6" thickTop="1" thickBot="1" x14ac:dyDescent="0.3">
      <c r="A50" s="290">
        <f t="shared" ref="A50" si="5">A46+1</f>
        <v>9</v>
      </c>
      <c r="B50" s="74" t="s">
        <v>29</v>
      </c>
      <c r="C50" s="74" t="s">
        <v>31</v>
      </c>
      <c r="D50" s="74" t="s">
        <v>18</v>
      </c>
      <c r="E50" s="293" t="s">
        <v>33</v>
      </c>
      <c r="F50" s="293"/>
      <c r="G50" s="293" t="s">
        <v>24</v>
      </c>
      <c r="H50" s="294"/>
      <c r="I50" s="45"/>
      <c r="J50" s="42" t="s">
        <v>0</v>
      </c>
      <c r="K50" s="43"/>
      <c r="L50" s="84"/>
      <c r="M50" s="97"/>
      <c r="N50" s="2"/>
      <c r="V50" s="50"/>
    </row>
    <row r="51" spans="1:22" ht="21" thickBot="1" x14ac:dyDescent="0.3">
      <c r="A51" s="291"/>
      <c r="B51" s="7" t="s">
        <v>254</v>
      </c>
      <c r="C51" s="7" t="s">
        <v>255</v>
      </c>
      <c r="D51" s="4">
        <v>43571</v>
      </c>
      <c r="E51" s="7"/>
      <c r="F51" s="7" t="s">
        <v>256</v>
      </c>
      <c r="G51" s="295" t="s">
        <v>257</v>
      </c>
      <c r="H51" s="296"/>
      <c r="I51" s="297"/>
      <c r="J51" s="40" t="s">
        <v>37</v>
      </c>
      <c r="K51" s="40"/>
      <c r="L51" s="85" t="s">
        <v>1</v>
      </c>
      <c r="M51" s="100">
        <v>546</v>
      </c>
      <c r="N51" s="2"/>
      <c r="V51" s="50"/>
    </row>
    <row r="52" spans="1:22" ht="21" thickBot="1" x14ac:dyDescent="0.3">
      <c r="A52" s="291"/>
      <c r="B52" s="90" t="s">
        <v>30</v>
      </c>
      <c r="C52" s="90" t="s">
        <v>32</v>
      </c>
      <c r="D52" s="90" t="s">
        <v>17</v>
      </c>
      <c r="E52" s="298" t="s">
        <v>34</v>
      </c>
      <c r="F52" s="298"/>
      <c r="G52" s="299"/>
      <c r="H52" s="300"/>
      <c r="I52" s="301"/>
      <c r="J52" s="12" t="s">
        <v>38</v>
      </c>
      <c r="K52" s="13"/>
      <c r="L52" s="86" t="s">
        <v>1</v>
      </c>
      <c r="M52" s="101">
        <v>507</v>
      </c>
      <c r="N52" s="2"/>
      <c r="V52" s="50"/>
    </row>
    <row r="53" spans="1:22" ht="13.8" thickBot="1" x14ac:dyDescent="0.3">
      <c r="A53" s="292"/>
      <c r="B53" s="8" t="s">
        <v>1725</v>
      </c>
      <c r="C53" s="8" t="s">
        <v>258</v>
      </c>
      <c r="D53" s="80">
        <v>43573</v>
      </c>
      <c r="E53" s="10" t="s">
        <v>2</v>
      </c>
      <c r="F53" s="11" t="s">
        <v>259</v>
      </c>
      <c r="G53" s="302"/>
      <c r="H53" s="303"/>
      <c r="I53" s="304"/>
      <c r="J53" s="12" t="s">
        <v>39</v>
      </c>
      <c r="K53" s="13"/>
      <c r="L53" s="86"/>
      <c r="M53" s="14"/>
      <c r="N53" s="2"/>
      <c r="V53" s="50"/>
    </row>
    <row r="54" spans="1:22" ht="21.6" thickTop="1" thickBot="1" x14ac:dyDescent="0.3">
      <c r="A54" s="290">
        <f t="shared" ref="A54" si="6">A50+1</f>
        <v>10</v>
      </c>
      <c r="B54" s="74" t="s">
        <v>29</v>
      </c>
      <c r="C54" s="74" t="s">
        <v>31</v>
      </c>
      <c r="D54" s="74" t="s">
        <v>18</v>
      </c>
      <c r="E54" s="293" t="s">
        <v>33</v>
      </c>
      <c r="F54" s="293"/>
      <c r="G54" s="293" t="s">
        <v>24</v>
      </c>
      <c r="H54" s="294"/>
      <c r="I54" s="45"/>
      <c r="J54" s="42" t="s">
        <v>0</v>
      </c>
      <c r="K54" s="43"/>
      <c r="L54" s="84"/>
      <c r="M54" s="97"/>
      <c r="N54" s="2"/>
      <c r="V54" s="50"/>
    </row>
    <row r="55" spans="1:22" ht="21" thickBot="1" x14ac:dyDescent="0.3">
      <c r="A55" s="291"/>
      <c r="B55" s="7" t="s">
        <v>254</v>
      </c>
      <c r="C55" s="7" t="s">
        <v>260</v>
      </c>
      <c r="D55" s="4">
        <v>43604</v>
      </c>
      <c r="E55" s="7"/>
      <c r="F55" s="7" t="s">
        <v>261</v>
      </c>
      <c r="G55" s="295" t="s">
        <v>257</v>
      </c>
      <c r="H55" s="296"/>
      <c r="I55" s="297"/>
      <c r="J55" s="40" t="s">
        <v>37</v>
      </c>
      <c r="K55" s="40"/>
      <c r="L55" s="85" t="s">
        <v>1</v>
      </c>
      <c r="M55" s="100">
        <v>3360</v>
      </c>
      <c r="N55" s="2"/>
      <c r="P55" s="1"/>
      <c r="V55" s="50"/>
    </row>
    <row r="56" spans="1:22" ht="21" thickBot="1" x14ac:dyDescent="0.3">
      <c r="A56" s="291"/>
      <c r="B56" s="90" t="s">
        <v>30</v>
      </c>
      <c r="C56" s="90" t="s">
        <v>32</v>
      </c>
      <c r="D56" s="90" t="s">
        <v>17</v>
      </c>
      <c r="E56" s="298" t="s">
        <v>34</v>
      </c>
      <c r="F56" s="298"/>
      <c r="G56" s="299"/>
      <c r="H56" s="300"/>
      <c r="I56" s="301"/>
      <c r="J56" s="12" t="s">
        <v>38</v>
      </c>
      <c r="K56" s="13"/>
      <c r="L56" s="86"/>
      <c r="M56" s="14"/>
      <c r="N56" s="2"/>
      <c r="V56" s="50"/>
    </row>
    <row r="57" spans="1:22" s="1" customFormat="1" ht="21" thickBot="1" x14ac:dyDescent="0.3">
      <c r="A57" s="292"/>
      <c r="B57" s="8" t="s">
        <v>1725</v>
      </c>
      <c r="C57" s="8" t="s">
        <v>257</v>
      </c>
      <c r="D57" s="80">
        <v>43624</v>
      </c>
      <c r="E57" s="10" t="s">
        <v>2</v>
      </c>
      <c r="F57" s="11" t="s">
        <v>262</v>
      </c>
      <c r="G57" s="302"/>
      <c r="H57" s="303"/>
      <c r="I57" s="304"/>
      <c r="J57" s="12" t="s">
        <v>39</v>
      </c>
      <c r="K57" s="13"/>
      <c r="L57" s="86"/>
      <c r="M57" s="14"/>
      <c r="N57" s="3"/>
      <c r="P57" s="73"/>
      <c r="Q57" s="73"/>
      <c r="V57" s="50"/>
    </row>
    <row r="58" spans="1:22" ht="21.6" thickTop="1" thickBot="1" x14ac:dyDescent="0.3">
      <c r="A58" s="290">
        <f t="shared" ref="A58" si="7">A54+1</f>
        <v>11</v>
      </c>
      <c r="B58" s="74" t="s">
        <v>29</v>
      </c>
      <c r="C58" s="74" t="s">
        <v>31</v>
      </c>
      <c r="D58" s="74" t="s">
        <v>18</v>
      </c>
      <c r="E58" s="293" t="s">
        <v>33</v>
      </c>
      <c r="F58" s="293"/>
      <c r="G58" s="293" t="s">
        <v>24</v>
      </c>
      <c r="H58" s="294"/>
      <c r="I58" s="45"/>
      <c r="J58" s="42" t="s">
        <v>0</v>
      </c>
      <c r="K58" s="43"/>
      <c r="L58" s="84"/>
      <c r="M58" s="97"/>
      <c r="N58" s="2"/>
      <c r="V58" s="50"/>
    </row>
    <row r="59" spans="1:22" ht="31.2" thickBot="1" x14ac:dyDescent="0.3">
      <c r="A59" s="291"/>
      <c r="B59" s="7" t="s">
        <v>263</v>
      </c>
      <c r="C59" s="7" t="s">
        <v>315</v>
      </c>
      <c r="D59" s="4">
        <v>43556</v>
      </c>
      <c r="E59" s="7"/>
      <c r="F59" s="7" t="s">
        <v>1754</v>
      </c>
      <c r="G59" s="295" t="s">
        <v>264</v>
      </c>
      <c r="H59" s="296"/>
      <c r="I59" s="297"/>
      <c r="J59" s="40" t="s">
        <v>37</v>
      </c>
      <c r="K59" s="40"/>
      <c r="L59" s="85" t="s">
        <v>1</v>
      </c>
      <c r="M59" s="100">
        <v>1045</v>
      </c>
      <c r="N59" s="2"/>
      <c r="V59" s="50"/>
    </row>
    <row r="60" spans="1:22" ht="21" thickBot="1" x14ac:dyDescent="0.3">
      <c r="A60" s="291"/>
      <c r="B60" s="90" t="s">
        <v>30</v>
      </c>
      <c r="C60" s="90" t="s">
        <v>32</v>
      </c>
      <c r="D60" s="90" t="s">
        <v>17</v>
      </c>
      <c r="E60" s="298" t="s">
        <v>34</v>
      </c>
      <c r="F60" s="298"/>
      <c r="G60" s="299"/>
      <c r="H60" s="300"/>
      <c r="I60" s="301"/>
      <c r="J60" s="12" t="s">
        <v>38</v>
      </c>
      <c r="K60" s="13"/>
      <c r="L60" s="86" t="s">
        <v>1</v>
      </c>
      <c r="M60" s="101">
        <v>1149</v>
      </c>
      <c r="N60" s="2"/>
      <c r="V60" s="50"/>
    </row>
    <row r="61" spans="1:22" ht="24.75" customHeight="1" thickBot="1" x14ac:dyDescent="0.3">
      <c r="A61" s="292"/>
      <c r="B61" s="8" t="s">
        <v>1765</v>
      </c>
      <c r="C61" s="8" t="s">
        <v>264</v>
      </c>
      <c r="D61" s="80">
        <v>43559</v>
      </c>
      <c r="E61" s="10" t="s">
        <v>2</v>
      </c>
      <c r="F61" s="11" t="s">
        <v>265</v>
      </c>
      <c r="G61" s="302"/>
      <c r="H61" s="303"/>
      <c r="I61" s="304"/>
      <c r="J61" s="12" t="s">
        <v>39</v>
      </c>
      <c r="K61" s="13"/>
      <c r="L61" s="86"/>
      <c r="M61" s="14"/>
      <c r="N61" s="2"/>
      <c r="V61" s="50"/>
    </row>
    <row r="62" spans="1:22" ht="21.6" thickTop="1" thickBot="1" x14ac:dyDescent="0.3">
      <c r="A62" s="290">
        <f t="shared" ref="A62" si="8">A58+1</f>
        <v>12</v>
      </c>
      <c r="B62" s="74" t="s">
        <v>29</v>
      </c>
      <c r="C62" s="74" t="s">
        <v>31</v>
      </c>
      <c r="D62" s="74" t="s">
        <v>18</v>
      </c>
      <c r="E62" s="293" t="s">
        <v>33</v>
      </c>
      <c r="F62" s="293"/>
      <c r="G62" s="293" t="s">
        <v>24</v>
      </c>
      <c r="H62" s="294"/>
      <c r="I62" s="45"/>
      <c r="J62" s="42" t="s">
        <v>0</v>
      </c>
      <c r="K62" s="43"/>
      <c r="L62" s="84"/>
      <c r="M62" s="97"/>
      <c r="N62" s="2"/>
      <c r="V62" s="50"/>
    </row>
    <row r="63" spans="1:22" ht="13.8" thickBot="1" x14ac:dyDescent="0.3">
      <c r="A63" s="291"/>
      <c r="B63" s="7" t="s">
        <v>66</v>
      </c>
      <c r="C63" s="7" t="s">
        <v>266</v>
      </c>
      <c r="D63" s="4">
        <v>43531</v>
      </c>
      <c r="E63" s="7"/>
      <c r="F63" s="7" t="s">
        <v>267</v>
      </c>
      <c r="G63" s="295" t="s">
        <v>268</v>
      </c>
      <c r="H63" s="296"/>
      <c r="I63" s="297"/>
      <c r="J63" s="40" t="s">
        <v>37</v>
      </c>
      <c r="K63" s="40"/>
      <c r="L63" s="85" t="s">
        <v>1</v>
      </c>
      <c r="M63" s="100">
        <v>725</v>
      </c>
      <c r="N63" s="2"/>
      <c r="V63" s="50"/>
    </row>
    <row r="64" spans="1:22" ht="21" thickBot="1" x14ac:dyDescent="0.3">
      <c r="A64" s="291"/>
      <c r="B64" s="90" t="s">
        <v>30</v>
      </c>
      <c r="C64" s="90" t="s">
        <v>32</v>
      </c>
      <c r="D64" s="90" t="s">
        <v>17</v>
      </c>
      <c r="E64" s="298" t="s">
        <v>34</v>
      </c>
      <c r="F64" s="298"/>
      <c r="G64" s="299"/>
      <c r="H64" s="300"/>
      <c r="I64" s="301"/>
      <c r="J64" s="12" t="s">
        <v>38</v>
      </c>
      <c r="K64" s="13"/>
      <c r="L64" s="86" t="s">
        <v>1</v>
      </c>
      <c r="M64" s="101">
        <v>1161</v>
      </c>
      <c r="N64" s="2"/>
      <c r="V64" s="50"/>
    </row>
    <row r="65" spans="1:22" ht="13.8" thickBot="1" x14ac:dyDescent="0.3">
      <c r="A65" s="292"/>
      <c r="B65" s="8" t="s">
        <v>269</v>
      </c>
      <c r="C65" s="8" t="s">
        <v>268</v>
      </c>
      <c r="D65" s="80">
        <v>43532</v>
      </c>
      <c r="E65" s="10" t="s">
        <v>2</v>
      </c>
      <c r="F65" s="11" t="s">
        <v>270</v>
      </c>
      <c r="G65" s="302"/>
      <c r="H65" s="303"/>
      <c r="I65" s="304"/>
      <c r="J65" s="12" t="s">
        <v>39</v>
      </c>
      <c r="K65" s="13"/>
      <c r="L65" s="86"/>
      <c r="M65" s="14"/>
      <c r="N65" s="2"/>
      <c r="V65" s="50"/>
    </row>
    <row r="66" spans="1:22" ht="21.6" thickTop="1" thickBot="1" x14ac:dyDescent="0.3">
      <c r="A66" s="290">
        <f t="shared" ref="A66" si="9">A62+1</f>
        <v>13</v>
      </c>
      <c r="B66" s="74" t="s">
        <v>29</v>
      </c>
      <c r="C66" s="74" t="s">
        <v>31</v>
      </c>
      <c r="D66" s="74" t="s">
        <v>18</v>
      </c>
      <c r="E66" s="293" t="s">
        <v>33</v>
      </c>
      <c r="F66" s="293"/>
      <c r="G66" s="293" t="s">
        <v>24</v>
      </c>
      <c r="H66" s="294"/>
      <c r="I66" s="45"/>
      <c r="J66" s="42" t="s">
        <v>0</v>
      </c>
      <c r="K66" s="43"/>
      <c r="L66" s="84"/>
      <c r="M66" s="97"/>
      <c r="N66" s="2"/>
      <c r="V66" s="50"/>
    </row>
    <row r="67" spans="1:22" ht="23.25" customHeight="1" thickBot="1" x14ac:dyDescent="0.3">
      <c r="A67" s="291"/>
      <c r="B67" s="7" t="s">
        <v>271</v>
      </c>
      <c r="C67" s="7" t="s">
        <v>272</v>
      </c>
      <c r="D67" s="4">
        <v>43674</v>
      </c>
      <c r="E67" s="7"/>
      <c r="F67" s="7" t="s">
        <v>273</v>
      </c>
      <c r="G67" s="295" t="s">
        <v>274</v>
      </c>
      <c r="H67" s="296"/>
      <c r="I67" s="297"/>
      <c r="J67" s="40" t="s">
        <v>37</v>
      </c>
      <c r="K67" s="40"/>
      <c r="L67" s="85" t="s">
        <v>1</v>
      </c>
      <c r="M67" s="100">
        <v>1128</v>
      </c>
      <c r="N67" s="2"/>
      <c r="V67" s="50"/>
    </row>
    <row r="68" spans="1:22" ht="21" thickBot="1" x14ac:dyDescent="0.3">
      <c r="A68" s="291"/>
      <c r="B68" s="90" t="s">
        <v>30</v>
      </c>
      <c r="C68" s="90" t="s">
        <v>32</v>
      </c>
      <c r="D68" s="90" t="s">
        <v>17</v>
      </c>
      <c r="E68" s="298" t="s">
        <v>34</v>
      </c>
      <c r="F68" s="298"/>
      <c r="G68" s="299"/>
      <c r="H68" s="300"/>
      <c r="I68" s="301"/>
      <c r="J68" s="12" t="s">
        <v>38</v>
      </c>
      <c r="K68" s="13"/>
      <c r="L68" s="86" t="s">
        <v>1</v>
      </c>
      <c r="M68" s="101">
        <v>3652</v>
      </c>
      <c r="N68" s="2"/>
      <c r="V68" s="50"/>
    </row>
    <row r="69" spans="1:22" ht="21" thickBot="1" x14ac:dyDescent="0.3">
      <c r="A69" s="292"/>
      <c r="B69" s="8" t="s">
        <v>1766</v>
      </c>
      <c r="C69" s="8" t="s">
        <v>274</v>
      </c>
      <c r="D69" s="80">
        <v>43679</v>
      </c>
      <c r="E69" s="10" t="s">
        <v>2</v>
      </c>
      <c r="F69" s="11" t="s">
        <v>275</v>
      </c>
      <c r="G69" s="302"/>
      <c r="H69" s="303"/>
      <c r="I69" s="304"/>
      <c r="J69" s="12" t="s">
        <v>39</v>
      </c>
      <c r="K69" s="13"/>
      <c r="L69" s="86"/>
      <c r="M69" s="14"/>
      <c r="N69" s="2"/>
      <c r="V69" s="50"/>
    </row>
    <row r="70" spans="1:22" ht="21.6" thickTop="1" thickBot="1" x14ac:dyDescent="0.3">
      <c r="A70" s="290">
        <f t="shared" ref="A70" si="10">A66+1</f>
        <v>14</v>
      </c>
      <c r="B70" s="74" t="s">
        <v>29</v>
      </c>
      <c r="C70" s="74" t="s">
        <v>31</v>
      </c>
      <c r="D70" s="74" t="s">
        <v>18</v>
      </c>
      <c r="E70" s="293" t="s">
        <v>33</v>
      </c>
      <c r="F70" s="293"/>
      <c r="G70" s="293" t="s">
        <v>24</v>
      </c>
      <c r="H70" s="294"/>
      <c r="I70" s="45"/>
      <c r="J70" s="42" t="s">
        <v>0</v>
      </c>
      <c r="K70" s="43"/>
      <c r="L70" s="84"/>
      <c r="M70" s="97"/>
      <c r="N70" s="2"/>
      <c r="V70" s="50"/>
    </row>
    <row r="71" spans="1:22" ht="13.8" thickBot="1" x14ac:dyDescent="0.3">
      <c r="A71" s="291"/>
      <c r="B71" s="7" t="s">
        <v>276</v>
      </c>
      <c r="C71" s="7" t="s">
        <v>277</v>
      </c>
      <c r="D71" s="4">
        <v>43676</v>
      </c>
      <c r="E71" s="7"/>
      <c r="F71" s="7" t="s">
        <v>278</v>
      </c>
      <c r="G71" s="295" t="s">
        <v>279</v>
      </c>
      <c r="H71" s="296"/>
      <c r="I71" s="297"/>
      <c r="J71" s="40" t="s">
        <v>37</v>
      </c>
      <c r="K71" s="40"/>
      <c r="L71" s="85" t="s">
        <v>1</v>
      </c>
      <c r="M71" s="100">
        <v>492</v>
      </c>
      <c r="N71" s="2"/>
      <c r="V71" s="51"/>
    </row>
    <row r="72" spans="1:22" ht="21" thickBot="1" x14ac:dyDescent="0.3">
      <c r="A72" s="291"/>
      <c r="B72" s="90" t="s">
        <v>30</v>
      </c>
      <c r="C72" s="90" t="s">
        <v>32</v>
      </c>
      <c r="D72" s="90" t="s">
        <v>17</v>
      </c>
      <c r="E72" s="298" t="s">
        <v>34</v>
      </c>
      <c r="F72" s="298"/>
      <c r="G72" s="299"/>
      <c r="H72" s="300"/>
      <c r="I72" s="301"/>
      <c r="J72" s="12" t="s">
        <v>38</v>
      </c>
      <c r="K72" s="13"/>
      <c r="L72" s="86" t="s">
        <v>1</v>
      </c>
      <c r="M72" s="101">
        <v>541</v>
      </c>
      <c r="N72" s="2"/>
      <c r="V72" s="50"/>
    </row>
    <row r="73" spans="1:22" ht="21" thickBot="1" x14ac:dyDescent="0.3">
      <c r="A73" s="292"/>
      <c r="B73" s="8" t="s">
        <v>1767</v>
      </c>
      <c r="C73" s="8" t="s">
        <v>280</v>
      </c>
      <c r="D73" s="80">
        <v>43679</v>
      </c>
      <c r="E73" s="10" t="s">
        <v>2</v>
      </c>
      <c r="F73" s="11" t="s">
        <v>281</v>
      </c>
      <c r="G73" s="302"/>
      <c r="H73" s="303"/>
      <c r="I73" s="304"/>
      <c r="J73" s="12" t="s">
        <v>39</v>
      </c>
      <c r="K73" s="13"/>
      <c r="L73" s="86"/>
      <c r="M73" s="14"/>
      <c r="N73" s="2"/>
      <c r="V73" s="50"/>
    </row>
    <row r="74" spans="1:22" ht="21.6" thickTop="1" thickBot="1" x14ac:dyDescent="0.3">
      <c r="A74" s="290">
        <f t="shared" ref="A74" si="11">A70+1</f>
        <v>15</v>
      </c>
      <c r="B74" s="74" t="s">
        <v>29</v>
      </c>
      <c r="C74" s="74" t="s">
        <v>31</v>
      </c>
      <c r="D74" s="74" t="s">
        <v>18</v>
      </c>
      <c r="E74" s="293" t="s">
        <v>33</v>
      </c>
      <c r="F74" s="293"/>
      <c r="G74" s="293" t="s">
        <v>24</v>
      </c>
      <c r="H74" s="294"/>
      <c r="I74" s="45"/>
      <c r="J74" s="42" t="s">
        <v>0</v>
      </c>
      <c r="K74" s="43"/>
      <c r="L74" s="84"/>
      <c r="M74" s="97"/>
      <c r="N74" s="2"/>
      <c r="V74" s="50"/>
    </row>
    <row r="75" spans="1:22" ht="24.75" customHeight="1" thickBot="1" x14ac:dyDescent="0.3">
      <c r="A75" s="291"/>
      <c r="B75" s="7" t="s">
        <v>282</v>
      </c>
      <c r="C75" s="103" t="s">
        <v>316</v>
      </c>
      <c r="D75" s="4">
        <v>43665</v>
      </c>
      <c r="E75" s="7"/>
      <c r="F75" s="7" t="s">
        <v>283</v>
      </c>
      <c r="G75" s="295" t="s">
        <v>219</v>
      </c>
      <c r="H75" s="296"/>
      <c r="I75" s="297"/>
      <c r="J75" s="40" t="s">
        <v>37</v>
      </c>
      <c r="K75" s="40"/>
      <c r="L75" s="85" t="s">
        <v>1</v>
      </c>
      <c r="M75" s="100">
        <v>376</v>
      </c>
      <c r="N75" s="2"/>
      <c r="V75" s="50"/>
    </row>
    <row r="76" spans="1:22" ht="21" thickBot="1" x14ac:dyDescent="0.3">
      <c r="A76" s="291"/>
      <c r="B76" s="90" t="s">
        <v>30</v>
      </c>
      <c r="C76" s="90" t="s">
        <v>32</v>
      </c>
      <c r="D76" s="90" t="s">
        <v>17</v>
      </c>
      <c r="E76" s="298" t="s">
        <v>34</v>
      </c>
      <c r="F76" s="298"/>
      <c r="G76" s="299"/>
      <c r="H76" s="300"/>
      <c r="I76" s="301"/>
      <c r="J76" s="12" t="s">
        <v>38</v>
      </c>
      <c r="K76" s="13"/>
      <c r="L76" s="86" t="s">
        <v>1</v>
      </c>
      <c r="M76" s="101">
        <v>693</v>
      </c>
      <c r="N76" s="2"/>
      <c r="V76" s="50"/>
    </row>
    <row r="77" spans="1:22" ht="21" thickBot="1" x14ac:dyDescent="0.3">
      <c r="A77" s="292"/>
      <c r="B77" s="8" t="s">
        <v>1768</v>
      </c>
      <c r="C77" s="8" t="s">
        <v>219</v>
      </c>
      <c r="D77" s="80">
        <v>43669</v>
      </c>
      <c r="E77" s="10" t="s">
        <v>2</v>
      </c>
      <c r="F77" s="11" t="s">
        <v>284</v>
      </c>
      <c r="G77" s="302"/>
      <c r="H77" s="303"/>
      <c r="I77" s="304"/>
      <c r="J77" s="12" t="s">
        <v>39</v>
      </c>
      <c r="K77" s="13"/>
      <c r="L77" s="86"/>
      <c r="M77" s="14"/>
      <c r="N77" s="2"/>
      <c r="V77" s="50"/>
    </row>
    <row r="78" spans="1:22" ht="21.6" thickTop="1" thickBot="1" x14ac:dyDescent="0.3">
      <c r="A78" s="290">
        <f t="shared" ref="A78" si="12">A74+1</f>
        <v>16</v>
      </c>
      <c r="B78" s="74" t="s">
        <v>29</v>
      </c>
      <c r="C78" s="74" t="s">
        <v>31</v>
      </c>
      <c r="D78" s="74" t="s">
        <v>18</v>
      </c>
      <c r="E78" s="293" t="s">
        <v>33</v>
      </c>
      <c r="F78" s="293"/>
      <c r="G78" s="293" t="s">
        <v>24</v>
      </c>
      <c r="H78" s="294"/>
      <c r="I78" s="45"/>
      <c r="J78" s="42" t="s">
        <v>0</v>
      </c>
      <c r="K78" s="43"/>
      <c r="L78" s="84"/>
      <c r="M78" s="97"/>
      <c r="N78" s="2"/>
      <c r="V78" s="50"/>
    </row>
    <row r="79" spans="1:22" ht="31.8" thickBot="1" x14ac:dyDescent="0.3">
      <c r="A79" s="291"/>
      <c r="B79" s="7" t="s">
        <v>285</v>
      </c>
      <c r="C79" s="102" t="s">
        <v>286</v>
      </c>
      <c r="D79" s="4">
        <v>43568</v>
      </c>
      <c r="E79" s="7"/>
      <c r="F79" s="7" t="s">
        <v>287</v>
      </c>
      <c r="G79" s="295" t="s">
        <v>288</v>
      </c>
      <c r="H79" s="296"/>
      <c r="I79" s="297"/>
      <c r="J79" s="40" t="s">
        <v>37</v>
      </c>
      <c r="K79" s="40"/>
      <c r="L79" s="85" t="s">
        <v>1</v>
      </c>
      <c r="M79" s="100">
        <v>1584</v>
      </c>
      <c r="N79" s="2"/>
      <c r="V79" s="50"/>
    </row>
    <row r="80" spans="1:22" ht="21" thickBot="1" x14ac:dyDescent="0.3">
      <c r="A80" s="291"/>
      <c r="B80" s="90" t="s">
        <v>30</v>
      </c>
      <c r="C80" s="90" t="s">
        <v>32</v>
      </c>
      <c r="D80" s="90" t="s">
        <v>17</v>
      </c>
      <c r="E80" s="298" t="s">
        <v>34</v>
      </c>
      <c r="F80" s="298"/>
      <c r="G80" s="299"/>
      <c r="H80" s="300"/>
      <c r="I80" s="301"/>
      <c r="J80" s="12" t="s">
        <v>38</v>
      </c>
      <c r="K80" s="13"/>
      <c r="L80" s="86"/>
      <c r="M80" s="14"/>
      <c r="N80" s="2"/>
      <c r="V80" s="50"/>
    </row>
    <row r="81" spans="1:22" ht="24" customHeight="1" thickBot="1" x14ac:dyDescent="0.3">
      <c r="A81" s="292"/>
      <c r="B81" s="8" t="s">
        <v>1659</v>
      </c>
      <c r="C81" s="8" t="s">
        <v>288</v>
      </c>
      <c r="D81" s="80">
        <v>43574</v>
      </c>
      <c r="E81" s="10" t="s">
        <v>2</v>
      </c>
      <c r="F81" s="11" t="s">
        <v>289</v>
      </c>
      <c r="G81" s="302"/>
      <c r="H81" s="303"/>
      <c r="I81" s="304"/>
      <c r="J81" s="12" t="s">
        <v>39</v>
      </c>
      <c r="K81" s="13"/>
      <c r="L81" s="86"/>
      <c r="M81" s="14"/>
      <c r="N81" s="2"/>
      <c r="V81" s="50"/>
    </row>
    <row r="82" spans="1:22" ht="21.6" thickTop="1" thickBot="1" x14ac:dyDescent="0.3">
      <c r="A82" s="290">
        <f t="shared" ref="A82" si="13">A78+1</f>
        <v>17</v>
      </c>
      <c r="B82" s="74" t="s">
        <v>29</v>
      </c>
      <c r="C82" s="74" t="s">
        <v>31</v>
      </c>
      <c r="D82" s="74" t="s">
        <v>18</v>
      </c>
      <c r="E82" s="293" t="s">
        <v>33</v>
      </c>
      <c r="F82" s="293"/>
      <c r="G82" s="293" t="s">
        <v>24</v>
      </c>
      <c r="H82" s="294"/>
      <c r="I82" s="45"/>
      <c r="J82" s="42" t="s">
        <v>0</v>
      </c>
      <c r="K82" s="43"/>
      <c r="L82" s="84"/>
      <c r="M82" s="97"/>
      <c r="N82" s="2"/>
      <c r="V82" s="50"/>
    </row>
    <row r="83" spans="1:22" ht="21" thickBot="1" x14ac:dyDescent="0.3">
      <c r="A83" s="291"/>
      <c r="B83" s="7" t="s">
        <v>290</v>
      </c>
      <c r="C83" s="7" t="s">
        <v>317</v>
      </c>
      <c r="D83" s="4">
        <v>43614</v>
      </c>
      <c r="E83" s="7"/>
      <c r="F83" s="7" t="s">
        <v>291</v>
      </c>
      <c r="G83" s="295" t="s">
        <v>292</v>
      </c>
      <c r="H83" s="296"/>
      <c r="I83" s="297"/>
      <c r="J83" s="40" t="s">
        <v>37</v>
      </c>
      <c r="K83" s="40"/>
      <c r="L83" s="85" t="s">
        <v>1</v>
      </c>
      <c r="M83" s="100">
        <v>334</v>
      </c>
      <c r="N83" s="2"/>
      <c r="V83" s="50"/>
    </row>
    <row r="84" spans="1:22" ht="21" thickBot="1" x14ac:dyDescent="0.3">
      <c r="A84" s="291"/>
      <c r="B84" s="90" t="s">
        <v>30</v>
      </c>
      <c r="C84" s="90" t="s">
        <v>32</v>
      </c>
      <c r="D84" s="90" t="s">
        <v>17</v>
      </c>
      <c r="E84" s="298" t="s">
        <v>34</v>
      </c>
      <c r="F84" s="298"/>
      <c r="G84" s="299"/>
      <c r="H84" s="300"/>
      <c r="I84" s="301"/>
      <c r="J84" s="12" t="s">
        <v>38</v>
      </c>
      <c r="K84" s="13"/>
      <c r="L84" s="86" t="s">
        <v>1</v>
      </c>
      <c r="M84" s="101">
        <v>593</v>
      </c>
      <c r="N84" s="2"/>
      <c r="V84" s="50"/>
    </row>
    <row r="85" spans="1:22" ht="21" thickBot="1" x14ac:dyDescent="0.3">
      <c r="A85" s="292"/>
      <c r="B85" s="8" t="s">
        <v>1769</v>
      </c>
      <c r="C85" s="8" t="s">
        <v>293</v>
      </c>
      <c r="D85" s="80">
        <v>43616</v>
      </c>
      <c r="E85" s="10" t="s">
        <v>2</v>
      </c>
      <c r="F85" s="11" t="s">
        <v>294</v>
      </c>
      <c r="G85" s="302"/>
      <c r="H85" s="303"/>
      <c r="I85" s="304"/>
      <c r="J85" s="12" t="s">
        <v>39</v>
      </c>
      <c r="K85" s="13"/>
      <c r="L85" s="86"/>
      <c r="M85" s="14"/>
      <c r="N85" s="2"/>
      <c r="V85" s="50"/>
    </row>
    <row r="86" spans="1:22" ht="21.6" thickTop="1" thickBot="1" x14ac:dyDescent="0.3">
      <c r="A86" s="290">
        <f t="shared" ref="A86" si="14">A82+1</f>
        <v>18</v>
      </c>
      <c r="B86" s="74" t="s">
        <v>29</v>
      </c>
      <c r="C86" s="74" t="s">
        <v>31</v>
      </c>
      <c r="D86" s="74" t="s">
        <v>18</v>
      </c>
      <c r="E86" s="293" t="s">
        <v>33</v>
      </c>
      <c r="F86" s="293"/>
      <c r="G86" s="293" t="s">
        <v>24</v>
      </c>
      <c r="H86" s="294"/>
      <c r="I86" s="45"/>
      <c r="J86" s="42" t="s">
        <v>0</v>
      </c>
      <c r="K86" s="43"/>
      <c r="L86" s="84"/>
      <c r="M86" s="97"/>
      <c r="N86" s="2"/>
      <c r="V86" s="50"/>
    </row>
    <row r="87" spans="1:22" ht="21" thickBot="1" x14ac:dyDescent="0.3">
      <c r="A87" s="291"/>
      <c r="B87" s="7" t="s">
        <v>290</v>
      </c>
      <c r="C87" s="7" t="s">
        <v>318</v>
      </c>
      <c r="D87" s="4">
        <v>43646</v>
      </c>
      <c r="E87" s="7"/>
      <c r="F87" s="7" t="s">
        <v>295</v>
      </c>
      <c r="G87" s="295" t="s">
        <v>296</v>
      </c>
      <c r="H87" s="296"/>
      <c r="I87" s="297"/>
      <c r="J87" s="40" t="s">
        <v>37</v>
      </c>
      <c r="K87" s="40"/>
      <c r="L87" s="85" t="s">
        <v>1</v>
      </c>
      <c r="M87" s="100">
        <v>496</v>
      </c>
      <c r="N87" s="2"/>
      <c r="V87" s="50"/>
    </row>
    <row r="88" spans="1:22" ht="21" thickBot="1" x14ac:dyDescent="0.3">
      <c r="A88" s="291"/>
      <c r="B88" s="90" t="s">
        <v>30</v>
      </c>
      <c r="C88" s="90" t="s">
        <v>32</v>
      </c>
      <c r="D88" s="90" t="s">
        <v>17</v>
      </c>
      <c r="E88" s="298" t="s">
        <v>34</v>
      </c>
      <c r="F88" s="298"/>
      <c r="G88" s="299"/>
      <c r="H88" s="300"/>
      <c r="I88" s="301"/>
      <c r="J88" s="12" t="s">
        <v>38</v>
      </c>
      <c r="K88" s="13"/>
      <c r="L88" s="86" t="s">
        <v>1</v>
      </c>
      <c r="M88" s="101">
        <v>1440</v>
      </c>
      <c r="N88" s="2"/>
      <c r="V88" s="50"/>
    </row>
    <row r="89" spans="1:22" ht="21" thickBot="1" x14ac:dyDescent="0.3">
      <c r="A89" s="292"/>
      <c r="B89" s="8" t="s">
        <v>1769</v>
      </c>
      <c r="C89" s="8" t="s">
        <v>297</v>
      </c>
      <c r="D89" s="80">
        <v>43650</v>
      </c>
      <c r="E89" s="10" t="s">
        <v>2</v>
      </c>
      <c r="F89" s="11" t="s">
        <v>298</v>
      </c>
      <c r="G89" s="302"/>
      <c r="H89" s="303"/>
      <c r="I89" s="304"/>
      <c r="J89" s="12" t="s">
        <v>39</v>
      </c>
      <c r="K89" s="13"/>
      <c r="L89" s="86"/>
      <c r="M89" s="14"/>
      <c r="N89" s="2"/>
      <c r="V89" s="50"/>
    </row>
    <row r="90" spans="1:22" ht="21.6" thickTop="1" thickBot="1" x14ac:dyDescent="0.3">
      <c r="A90" s="290">
        <f t="shared" ref="A90" si="15">A86+1</f>
        <v>19</v>
      </c>
      <c r="B90" s="74" t="s">
        <v>29</v>
      </c>
      <c r="C90" s="74" t="s">
        <v>31</v>
      </c>
      <c r="D90" s="74" t="s">
        <v>18</v>
      </c>
      <c r="E90" s="293" t="s">
        <v>33</v>
      </c>
      <c r="F90" s="293"/>
      <c r="G90" s="293" t="s">
        <v>24</v>
      </c>
      <c r="H90" s="294"/>
      <c r="I90" s="45"/>
      <c r="J90" s="42" t="s">
        <v>0</v>
      </c>
      <c r="K90" s="43"/>
      <c r="L90" s="84"/>
      <c r="M90" s="97"/>
      <c r="N90" s="2"/>
      <c r="V90" s="50"/>
    </row>
    <row r="91" spans="1:22" ht="21" thickBot="1" x14ac:dyDescent="0.3">
      <c r="A91" s="291"/>
      <c r="B91" s="7" t="s">
        <v>65</v>
      </c>
      <c r="C91" s="7" t="s">
        <v>299</v>
      </c>
      <c r="D91" s="4">
        <v>43542</v>
      </c>
      <c r="E91" s="7"/>
      <c r="F91" s="7" t="s">
        <v>1755</v>
      </c>
      <c r="G91" s="295" t="s">
        <v>300</v>
      </c>
      <c r="H91" s="296"/>
      <c r="I91" s="297"/>
      <c r="J91" s="40" t="s">
        <v>37</v>
      </c>
      <c r="K91" s="40"/>
      <c r="L91" s="64" t="s">
        <v>1</v>
      </c>
      <c r="M91" s="65">
        <v>1396</v>
      </c>
      <c r="N91" s="2"/>
      <c r="V91" s="50"/>
    </row>
    <row r="92" spans="1:22" ht="21" thickBot="1" x14ac:dyDescent="0.3">
      <c r="A92" s="291"/>
      <c r="B92" s="90" t="s">
        <v>30</v>
      </c>
      <c r="C92" s="90" t="s">
        <v>32</v>
      </c>
      <c r="D92" s="90" t="s">
        <v>17</v>
      </c>
      <c r="E92" s="298" t="s">
        <v>34</v>
      </c>
      <c r="F92" s="298"/>
      <c r="G92" s="299"/>
      <c r="H92" s="300"/>
      <c r="I92" s="301"/>
      <c r="J92" s="12" t="s">
        <v>38</v>
      </c>
      <c r="K92" s="13"/>
      <c r="L92" s="64" t="s">
        <v>1</v>
      </c>
      <c r="M92" s="65">
        <v>1441.83</v>
      </c>
      <c r="N92" s="2"/>
      <c r="V92" s="50"/>
    </row>
    <row r="93" spans="1:22" ht="31.2" thickBot="1" x14ac:dyDescent="0.3">
      <c r="A93" s="292"/>
      <c r="B93" s="8" t="s">
        <v>1770</v>
      </c>
      <c r="C93" s="8" t="s">
        <v>300</v>
      </c>
      <c r="D93" s="80">
        <v>43546</v>
      </c>
      <c r="E93" s="10" t="s">
        <v>2</v>
      </c>
      <c r="F93" s="11" t="s">
        <v>301</v>
      </c>
      <c r="G93" s="314"/>
      <c r="H93" s="315"/>
      <c r="I93" s="316"/>
      <c r="J93" s="12" t="s">
        <v>39</v>
      </c>
      <c r="K93" s="13"/>
      <c r="L93" s="64"/>
      <c r="M93" s="65"/>
      <c r="N93" s="2"/>
      <c r="V93" s="50"/>
    </row>
    <row r="94" spans="1:22" ht="21.6" thickTop="1" thickBot="1" x14ac:dyDescent="0.3">
      <c r="A94" s="290">
        <f t="shared" ref="A94" si="16">A90+1</f>
        <v>20</v>
      </c>
      <c r="B94" s="74" t="s">
        <v>29</v>
      </c>
      <c r="C94" s="74" t="s">
        <v>31</v>
      </c>
      <c r="D94" s="74" t="s">
        <v>18</v>
      </c>
      <c r="E94" s="293" t="s">
        <v>33</v>
      </c>
      <c r="F94" s="293"/>
      <c r="G94" s="293" t="s">
        <v>24</v>
      </c>
      <c r="H94" s="294"/>
      <c r="I94" s="45"/>
      <c r="J94" s="42" t="s">
        <v>0</v>
      </c>
      <c r="K94" s="43"/>
      <c r="L94" s="84"/>
      <c r="M94" s="97"/>
      <c r="N94" s="2"/>
      <c r="V94" s="50"/>
    </row>
    <row r="95" spans="1:22" ht="21" thickBot="1" x14ac:dyDescent="0.3">
      <c r="A95" s="291"/>
      <c r="B95" s="7" t="s">
        <v>302</v>
      </c>
      <c r="C95" s="7" t="s">
        <v>303</v>
      </c>
      <c r="D95" s="4">
        <v>43592</v>
      </c>
      <c r="E95" s="7"/>
      <c r="F95" s="7" t="s">
        <v>304</v>
      </c>
      <c r="G95" s="295" t="s">
        <v>305</v>
      </c>
      <c r="H95" s="296"/>
      <c r="I95" s="297"/>
      <c r="J95" s="40" t="s">
        <v>37</v>
      </c>
      <c r="K95" s="40"/>
      <c r="L95" s="85" t="s">
        <v>1</v>
      </c>
      <c r="M95" s="100">
        <v>94</v>
      </c>
      <c r="N95" s="2"/>
      <c r="V95" s="50"/>
    </row>
    <row r="96" spans="1:22" ht="21" thickBot="1" x14ac:dyDescent="0.3">
      <c r="A96" s="291"/>
      <c r="B96" s="90" t="s">
        <v>30</v>
      </c>
      <c r="C96" s="90" t="s">
        <v>32</v>
      </c>
      <c r="D96" s="90" t="s">
        <v>17</v>
      </c>
      <c r="E96" s="298" t="s">
        <v>34</v>
      </c>
      <c r="F96" s="298"/>
      <c r="G96" s="299"/>
      <c r="H96" s="300"/>
      <c r="I96" s="301"/>
      <c r="J96" s="12" t="s">
        <v>38</v>
      </c>
      <c r="K96" s="13"/>
      <c r="L96" s="86" t="s">
        <v>1</v>
      </c>
      <c r="M96" s="101">
        <v>1468</v>
      </c>
      <c r="N96" s="2"/>
      <c r="V96" s="50"/>
    </row>
    <row r="97" spans="1:22" ht="21" thickBot="1" x14ac:dyDescent="0.3">
      <c r="A97" s="292"/>
      <c r="B97" s="8" t="s">
        <v>1512</v>
      </c>
      <c r="C97" s="8" t="s">
        <v>305</v>
      </c>
      <c r="D97" s="80">
        <v>43594</v>
      </c>
      <c r="E97" s="10" t="s">
        <v>2</v>
      </c>
      <c r="F97" s="11" t="s">
        <v>306</v>
      </c>
      <c r="G97" s="302"/>
      <c r="H97" s="303"/>
      <c r="I97" s="304"/>
      <c r="J97" s="12" t="s">
        <v>39</v>
      </c>
      <c r="K97" s="13"/>
      <c r="L97" s="86"/>
      <c r="M97" s="14"/>
      <c r="N97" s="2"/>
      <c r="V97" s="50"/>
    </row>
    <row r="98" spans="1:22" ht="21.6" thickTop="1" thickBot="1" x14ac:dyDescent="0.3">
      <c r="A98" s="290">
        <f t="shared" ref="A98" si="17">A94+1</f>
        <v>21</v>
      </c>
      <c r="B98" s="74" t="s">
        <v>29</v>
      </c>
      <c r="C98" s="74" t="s">
        <v>31</v>
      </c>
      <c r="D98" s="74" t="s">
        <v>18</v>
      </c>
      <c r="E98" s="293" t="s">
        <v>33</v>
      </c>
      <c r="F98" s="293"/>
      <c r="G98" s="293" t="s">
        <v>24</v>
      </c>
      <c r="H98" s="294"/>
      <c r="I98" s="45"/>
      <c r="J98" s="42" t="s">
        <v>0</v>
      </c>
      <c r="K98" s="43"/>
      <c r="L98" s="84"/>
      <c r="M98" s="97"/>
      <c r="N98" s="2"/>
      <c r="V98" s="50"/>
    </row>
    <row r="99" spans="1:22" ht="13.8" thickBot="1" x14ac:dyDescent="0.3">
      <c r="A99" s="291"/>
      <c r="B99" s="7" t="s">
        <v>307</v>
      </c>
      <c r="C99" s="7" t="s">
        <v>308</v>
      </c>
      <c r="D99" s="4">
        <v>43556</v>
      </c>
      <c r="E99" s="7"/>
      <c r="F99" s="7" t="s">
        <v>1754</v>
      </c>
      <c r="G99" s="295" t="s">
        <v>309</v>
      </c>
      <c r="H99" s="296"/>
      <c r="I99" s="297"/>
      <c r="J99" s="40" t="s">
        <v>37</v>
      </c>
      <c r="K99" s="40"/>
      <c r="L99" s="85" t="s">
        <v>1</v>
      </c>
      <c r="M99" s="100">
        <v>692</v>
      </c>
      <c r="N99" s="2"/>
      <c r="V99" s="50"/>
    </row>
    <row r="100" spans="1:22" ht="21" thickBot="1" x14ac:dyDescent="0.3">
      <c r="A100" s="291"/>
      <c r="B100" s="90" t="s">
        <v>30</v>
      </c>
      <c r="C100" s="90" t="s">
        <v>32</v>
      </c>
      <c r="D100" s="90" t="s">
        <v>17</v>
      </c>
      <c r="E100" s="298" t="s">
        <v>34</v>
      </c>
      <c r="F100" s="298"/>
      <c r="G100" s="299"/>
      <c r="H100" s="300"/>
      <c r="I100" s="301"/>
      <c r="J100" s="12" t="s">
        <v>38</v>
      </c>
      <c r="K100" s="13"/>
      <c r="L100" s="86" t="s">
        <v>1</v>
      </c>
      <c r="M100" s="101">
        <v>1159</v>
      </c>
      <c r="N100" s="2"/>
      <c r="V100" s="50"/>
    </row>
    <row r="101" spans="1:22" ht="21" thickBot="1" x14ac:dyDescent="0.3">
      <c r="A101" s="292"/>
      <c r="B101" s="8" t="s">
        <v>1763</v>
      </c>
      <c r="C101" s="8" t="s">
        <v>310</v>
      </c>
      <c r="D101" s="80">
        <v>43559</v>
      </c>
      <c r="E101" s="10" t="s">
        <v>2</v>
      </c>
      <c r="F101" s="11" t="s">
        <v>311</v>
      </c>
      <c r="G101" s="302"/>
      <c r="H101" s="303"/>
      <c r="I101" s="304"/>
      <c r="J101" s="12" t="s">
        <v>39</v>
      </c>
      <c r="K101" s="13"/>
      <c r="L101" s="86"/>
      <c r="M101" s="14"/>
      <c r="N101" s="2"/>
      <c r="V101" s="50"/>
    </row>
    <row r="102" spans="1:22" ht="21.6" thickTop="1" thickBot="1" x14ac:dyDescent="0.3">
      <c r="A102" s="290">
        <f t="shared" ref="A102" si="18">A98+1</f>
        <v>22</v>
      </c>
      <c r="B102" s="74" t="s">
        <v>29</v>
      </c>
      <c r="C102" s="74" t="s">
        <v>31</v>
      </c>
      <c r="D102" s="74" t="s">
        <v>18</v>
      </c>
      <c r="E102" s="293" t="s">
        <v>33</v>
      </c>
      <c r="F102" s="293"/>
      <c r="G102" s="293" t="s">
        <v>24</v>
      </c>
      <c r="H102" s="294"/>
      <c r="I102" s="45"/>
      <c r="J102" s="42" t="s">
        <v>0</v>
      </c>
      <c r="K102" s="43"/>
      <c r="L102" s="84"/>
      <c r="M102" s="97"/>
      <c r="N102" s="2"/>
      <c r="V102" s="50"/>
    </row>
    <row r="103" spans="1:22" ht="13.8" thickBot="1" x14ac:dyDescent="0.3">
      <c r="A103" s="291"/>
      <c r="B103" s="7"/>
      <c r="C103" s="7"/>
      <c r="D103" s="4"/>
      <c r="E103" s="7"/>
      <c r="F103" s="7"/>
      <c r="G103" s="295"/>
      <c r="H103" s="296"/>
      <c r="I103" s="297"/>
      <c r="J103" s="40" t="s">
        <v>37</v>
      </c>
      <c r="K103" s="40"/>
      <c r="L103" s="85"/>
      <c r="M103" s="95"/>
      <c r="N103" s="2"/>
      <c r="V103" s="50"/>
    </row>
    <row r="104" spans="1:22" ht="21" thickBot="1" x14ac:dyDescent="0.3">
      <c r="A104" s="291"/>
      <c r="B104" s="75" t="s">
        <v>30</v>
      </c>
      <c r="C104" s="75" t="s">
        <v>32</v>
      </c>
      <c r="D104" s="75" t="s">
        <v>17</v>
      </c>
      <c r="E104" s="298" t="s">
        <v>34</v>
      </c>
      <c r="F104" s="298"/>
      <c r="G104" s="299"/>
      <c r="H104" s="300"/>
      <c r="I104" s="301"/>
      <c r="J104" s="12" t="s">
        <v>38</v>
      </c>
      <c r="K104" s="13"/>
      <c r="L104" s="86"/>
      <c r="M104" s="96"/>
      <c r="N104" s="2"/>
      <c r="V104" s="50"/>
    </row>
    <row r="105" spans="1:22" ht="13.8" thickBot="1" x14ac:dyDescent="0.3">
      <c r="A105" s="292"/>
      <c r="B105" s="8"/>
      <c r="C105" s="8"/>
      <c r="D105" s="9"/>
      <c r="E105" s="10" t="s">
        <v>2</v>
      </c>
      <c r="F105" s="11"/>
      <c r="G105" s="302"/>
      <c r="H105" s="303"/>
      <c r="I105" s="304"/>
      <c r="J105" s="12" t="s">
        <v>39</v>
      </c>
      <c r="K105" s="13"/>
      <c r="L105" s="86"/>
      <c r="M105" s="96"/>
      <c r="N105" s="2"/>
      <c r="V105" s="50"/>
    </row>
    <row r="106" spans="1:22" ht="21.6" thickTop="1" thickBot="1" x14ac:dyDescent="0.3">
      <c r="A106" s="290">
        <f t="shared" ref="A106" si="19">A102+1</f>
        <v>23</v>
      </c>
      <c r="B106" s="74" t="s">
        <v>29</v>
      </c>
      <c r="C106" s="74" t="s">
        <v>31</v>
      </c>
      <c r="D106" s="74" t="s">
        <v>18</v>
      </c>
      <c r="E106" s="293" t="s">
        <v>33</v>
      </c>
      <c r="F106" s="293"/>
      <c r="G106" s="293" t="s">
        <v>24</v>
      </c>
      <c r="H106" s="294"/>
      <c r="I106" s="45"/>
      <c r="J106" s="42" t="s">
        <v>0</v>
      </c>
      <c r="K106" s="43"/>
      <c r="L106" s="84"/>
      <c r="M106" s="97"/>
      <c r="N106" s="2"/>
      <c r="V106" s="50"/>
    </row>
    <row r="107" spans="1:22" ht="13.8" thickBot="1" x14ac:dyDescent="0.3">
      <c r="A107" s="291"/>
      <c r="B107" s="7"/>
      <c r="C107" s="7"/>
      <c r="D107" s="4"/>
      <c r="E107" s="7"/>
      <c r="F107" s="7"/>
      <c r="G107" s="295"/>
      <c r="H107" s="296"/>
      <c r="I107" s="297"/>
      <c r="J107" s="40" t="s">
        <v>37</v>
      </c>
      <c r="K107" s="40"/>
      <c r="L107" s="85"/>
      <c r="M107" s="95"/>
      <c r="N107" s="2"/>
      <c r="V107" s="50"/>
    </row>
    <row r="108" spans="1:22" ht="21" thickBot="1" x14ac:dyDescent="0.3">
      <c r="A108" s="291"/>
      <c r="B108" s="75" t="s">
        <v>30</v>
      </c>
      <c r="C108" s="75" t="s">
        <v>32</v>
      </c>
      <c r="D108" s="75" t="s">
        <v>17</v>
      </c>
      <c r="E108" s="298" t="s">
        <v>34</v>
      </c>
      <c r="F108" s="298"/>
      <c r="G108" s="299"/>
      <c r="H108" s="300"/>
      <c r="I108" s="301"/>
      <c r="J108" s="12" t="s">
        <v>38</v>
      </c>
      <c r="K108" s="13"/>
      <c r="L108" s="86"/>
      <c r="M108" s="96"/>
      <c r="N108" s="2"/>
      <c r="V108" s="50"/>
    </row>
    <row r="109" spans="1:22" ht="13.8" thickBot="1" x14ac:dyDescent="0.3">
      <c r="A109" s="292"/>
      <c r="B109" s="8"/>
      <c r="C109" s="8"/>
      <c r="D109" s="9"/>
      <c r="E109" s="10" t="s">
        <v>2</v>
      </c>
      <c r="F109" s="11"/>
      <c r="G109" s="302"/>
      <c r="H109" s="303"/>
      <c r="I109" s="304"/>
      <c r="J109" s="12" t="s">
        <v>39</v>
      </c>
      <c r="K109" s="13"/>
      <c r="L109" s="86"/>
      <c r="M109" s="96"/>
      <c r="N109" s="2"/>
      <c r="V109" s="50"/>
    </row>
    <row r="110" spans="1:22" ht="21.6" thickTop="1" thickBot="1" x14ac:dyDescent="0.3">
      <c r="A110" s="290">
        <f t="shared" ref="A110" si="20">A106+1</f>
        <v>24</v>
      </c>
      <c r="B110" s="74" t="s">
        <v>29</v>
      </c>
      <c r="C110" s="74" t="s">
        <v>31</v>
      </c>
      <c r="D110" s="74" t="s">
        <v>18</v>
      </c>
      <c r="E110" s="293" t="s">
        <v>33</v>
      </c>
      <c r="F110" s="293"/>
      <c r="G110" s="293" t="s">
        <v>24</v>
      </c>
      <c r="H110" s="294"/>
      <c r="I110" s="45"/>
      <c r="J110" s="42" t="s">
        <v>0</v>
      </c>
      <c r="K110" s="43"/>
      <c r="L110" s="84"/>
      <c r="M110" s="97"/>
      <c r="N110" s="2"/>
      <c r="V110" s="50"/>
    </row>
    <row r="111" spans="1:22" ht="13.8" thickBot="1" x14ac:dyDescent="0.3">
      <c r="A111" s="291"/>
      <c r="B111" s="7"/>
      <c r="C111" s="7"/>
      <c r="D111" s="4"/>
      <c r="E111" s="7"/>
      <c r="F111" s="7"/>
      <c r="G111" s="295"/>
      <c r="H111" s="296"/>
      <c r="I111" s="297"/>
      <c r="J111" s="40" t="s">
        <v>37</v>
      </c>
      <c r="K111" s="40"/>
      <c r="L111" s="85"/>
      <c r="M111" s="95"/>
      <c r="N111" s="2"/>
      <c r="V111" s="50"/>
    </row>
    <row r="112" spans="1:22" ht="21" thickBot="1" x14ac:dyDescent="0.3">
      <c r="A112" s="291"/>
      <c r="B112" s="75" t="s">
        <v>30</v>
      </c>
      <c r="C112" s="75" t="s">
        <v>32</v>
      </c>
      <c r="D112" s="75" t="s">
        <v>17</v>
      </c>
      <c r="E112" s="298" t="s">
        <v>34</v>
      </c>
      <c r="F112" s="298"/>
      <c r="G112" s="299"/>
      <c r="H112" s="300"/>
      <c r="I112" s="301"/>
      <c r="J112" s="12" t="s">
        <v>38</v>
      </c>
      <c r="K112" s="13"/>
      <c r="L112" s="86"/>
      <c r="M112" s="96"/>
      <c r="N112" s="2"/>
      <c r="V112" s="50"/>
    </row>
    <row r="113" spans="1:22" ht="13.8" thickBot="1" x14ac:dyDescent="0.3">
      <c r="A113" s="292"/>
      <c r="B113" s="8"/>
      <c r="C113" s="8"/>
      <c r="D113" s="9"/>
      <c r="E113" s="10" t="s">
        <v>2</v>
      </c>
      <c r="F113" s="11"/>
      <c r="G113" s="302"/>
      <c r="H113" s="303"/>
      <c r="I113" s="304"/>
      <c r="J113" s="12" t="s">
        <v>39</v>
      </c>
      <c r="K113" s="13"/>
      <c r="L113" s="86"/>
      <c r="M113" s="96"/>
      <c r="N113" s="2"/>
      <c r="V113" s="50"/>
    </row>
    <row r="114" spans="1:22" ht="21.6" thickTop="1" thickBot="1" x14ac:dyDescent="0.3">
      <c r="A114" s="290">
        <f t="shared" ref="A114" si="21">A110+1</f>
        <v>25</v>
      </c>
      <c r="B114" s="74" t="s">
        <v>29</v>
      </c>
      <c r="C114" s="74" t="s">
        <v>31</v>
      </c>
      <c r="D114" s="74" t="s">
        <v>18</v>
      </c>
      <c r="E114" s="293" t="s">
        <v>33</v>
      </c>
      <c r="F114" s="293"/>
      <c r="G114" s="293" t="s">
        <v>24</v>
      </c>
      <c r="H114" s="294"/>
      <c r="I114" s="45"/>
      <c r="J114" s="42" t="s">
        <v>0</v>
      </c>
      <c r="K114" s="43"/>
      <c r="L114" s="84"/>
      <c r="M114" s="97"/>
      <c r="N114" s="2"/>
      <c r="V114" s="50"/>
    </row>
    <row r="115" spans="1:22" ht="13.8" thickBot="1" x14ac:dyDescent="0.3">
      <c r="A115" s="291"/>
      <c r="B115" s="7"/>
      <c r="C115" s="7"/>
      <c r="D115" s="4"/>
      <c r="E115" s="7"/>
      <c r="F115" s="7"/>
      <c r="G115" s="295"/>
      <c r="H115" s="296"/>
      <c r="I115" s="297"/>
      <c r="J115" s="40" t="s">
        <v>37</v>
      </c>
      <c r="K115" s="40"/>
      <c r="L115" s="85"/>
      <c r="M115" s="95"/>
      <c r="N115" s="2"/>
      <c r="V115" s="50"/>
    </row>
    <row r="116" spans="1:22" ht="21" thickBot="1" x14ac:dyDescent="0.3">
      <c r="A116" s="291"/>
      <c r="B116" s="75" t="s">
        <v>30</v>
      </c>
      <c r="C116" s="75" t="s">
        <v>32</v>
      </c>
      <c r="D116" s="75" t="s">
        <v>17</v>
      </c>
      <c r="E116" s="298" t="s">
        <v>34</v>
      </c>
      <c r="F116" s="298"/>
      <c r="G116" s="299"/>
      <c r="H116" s="300"/>
      <c r="I116" s="301"/>
      <c r="J116" s="12" t="s">
        <v>38</v>
      </c>
      <c r="K116" s="13"/>
      <c r="L116" s="86"/>
      <c r="M116" s="96"/>
      <c r="N116" s="2"/>
      <c r="V116" s="50"/>
    </row>
    <row r="117" spans="1:22" ht="13.8" thickBot="1" x14ac:dyDescent="0.3">
      <c r="A117" s="292"/>
      <c r="B117" s="8"/>
      <c r="C117" s="8"/>
      <c r="D117" s="9"/>
      <c r="E117" s="10" t="s">
        <v>2</v>
      </c>
      <c r="F117" s="11"/>
      <c r="G117" s="302"/>
      <c r="H117" s="303"/>
      <c r="I117" s="304"/>
      <c r="J117" s="12" t="s">
        <v>39</v>
      </c>
      <c r="K117" s="13"/>
      <c r="L117" s="13"/>
      <c r="M117" s="96"/>
      <c r="N117" s="2"/>
      <c r="V117" s="50"/>
    </row>
    <row r="118" spans="1:22" ht="21.6" thickTop="1" thickBot="1" x14ac:dyDescent="0.3">
      <c r="A118" s="290">
        <f t="shared" ref="A118" si="22">A114+1</f>
        <v>26</v>
      </c>
      <c r="B118" s="74" t="s">
        <v>29</v>
      </c>
      <c r="C118" s="74" t="s">
        <v>31</v>
      </c>
      <c r="D118" s="74" t="s">
        <v>18</v>
      </c>
      <c r="E118" s="293" t="s">
        <v>33</v>
      </c>
      <c r="F118" s="293"/>
      <c r="G118" s="293" t="s">
        <v>24</v>
      </c>
      <c r="H118" s="294"/>
      <c r="I118" s="45"/>
      <c r="J118" s="42" t="s">
        <v>0</v>
      </c>
      <c r="K118" s="43"/>
      <c r="L118" s="43"/>
      <c r="M118" s="97"/>
      <c r="N118" s="2"/>
      <c r="V118" s="50"/>
    </row>
    <row r="119" spans="1:22" ht="13.8" thickBot="1" x14ac:dyDescent="0.3">
      <c r="A119" s="291"/>
      <c r="B119" s="7"/>
      <c r="C119" s="7"/>
      <c r="D119" s="4"/>
      <c r="E119" s="7"/>
      <c r="F119" s="7"/>
      <c r="G119" s="295"/>
      <c r="H119" s="296"/>
      <c r="I119" s="297"/>
      <c r="J119" s="40" t="s">
        <v>37</v>
      </c>
      <c r="K119" s="40"/>
      <c r="L119" s="40"/>
      <c r="M119" s="95"/>
      <c r="N119" s="2"/>
      <c r="V119" s="50"/>
    </row>
    <row r="120" spans="1:22" ht="21" thickBot="1" x14ac:dyDescent="0.3">
      <c r="A120" s="291"/>
      <c r="B120" s="75" t="s">
        <v>30</v>
      </c>
      <c r="C120" s="75" t="s">
        <v>32</v>
      </c>
      <c r="D120" s="75" t="s">
        <v>17</v>
      </c>
      <c r="E120" s="298" t="s">
        <v>34</v>
      </c>
      <c r="F120" s="298"/>
      <c r="G120" s="299"/>
      <c r="H120" s="300"/>
      <c r="I120" s="301"/>
      <c r="J120" s="12" t="s">
        <v>38</v>
      </c>
      <c r="K120" s="13"/>
      <c r="L120" s="13"/>
      <c r="M120" s="96"/>
      <c r="N120" s="2"/>
      <c r="V120" s="50"/>
    </row>
    <row r="121" spans="1:22" ht="13.8" thickBot="1" x14ac:dyDescent="0.3">
      <c r="A121" s="292"/>
      <c r="B121" s="8"/>
      <c r="C121" s="8"/>
      <c r="D121" s="9"/>
      <c r="E121" s="10" t="s">
        <v>2</v>
      </c>
      <c r="F121" s="11"/>
      <c r="G121" s="302"/>
      <c r="H121" s="303"/>
      <c r="I121" s="304"/>
      <c r="J121" s="12" t="s">
        <v>39</v>
      </c>
      <c r="K121" s="13"/>
      <c r="L121" s="13"/>
      <c r="M121" s="96"/>
      <c r="N121" s="2"/>
      <c r="V121" s="50"/>
    </row>
    <row r="122" spans="1:22" ht="21.6" thickTop="1" thickBot="1" x14ac:dyDescent="0.3">
      <c r="A122" s="290">
        <f t="shared" ref="A122" si="23">A118+1</f>
        <v>27</v>
      </c>
      <c r="B122" s="74" t="s">
        <v>29</v>
      </c>
      <c r="C122" s="74" t="s">
        <v>31</v>
      </c>
      <c r="D122" s="74" t="s">
        <v>18</v>
      </c>
      <c r="E122" s="293" t="s">
        <v>33</v>
      </c>
      <c r="F122" s="293"/>
      <c r="G122" s="293" t="s">
        <v>24</v>
      </c>
      <c r="H122" s="294"/>
      <c r="I122" s="45"/>
      <c r="J122" s="42" t="s">
        <v>0</v>
      </c>
      <c r="K122" s="43"/>
      <c r="L122" s="43"/>
      <c r="M122" s="97"/>
      <c r="N122" s="2"/>
      <c r="V122" s="50"/>
    </row>
    <row r="123" spans="1:22" ht="13.8" thickBot="1" x14ac:dyDescent="0.3">
      <c r="A123" s="291"/>
      <c r="B123" s="7"/>
      <c r="C123" s="7"/>
      <c r="D123" s="4"/>
      <c r="E123" s="7"/>
      <c r="F123" s="7"/>
      <c r="G123" s="295"/>
      <c r="H123" s="296"/>
      <c r="I123" s="297"/>
      <c r="J123" s="40" t="s">
        <v>37</v>
      </c>
      <c r="K123" s="40"/>
      <c r="L123" s="40"/>
      <c r="M123" s="95"/>
      <c r="N123" s="2"/>
      <c r="V123" s="50"/>
    </row>
    <row r="124" spans="1:22" ht="21" thickBot="1" x14ac:dyDescent="0.3">
      <c r="A124" s="291"/>
      <c r="B124" s="75" t="s">
        <v>30</v>
      </c>
      <c r="C124" s="75" t="s">
        <v>32</v>
      </c>
      <c r="D124" s="75" t="s">
        <v>17</v>
      </c>
      <c r="E124" s="298" t="s">
        <v>34</v>
      </c>
      <c r="F124" s="298"/>
      <c r="G124" s="299"/>
      <c r="H124" s="300"/>
      <c r="I124" s="301"/>
      <c r="J124" s="12" t="s">
        <v>38</v>
      </c>
      <c r="K124" s="13"/>
      <c r="L124" s="13"/>
      <c r="M124" s="96"/>
      <c r="N124" s="2"/>
      <c r="V124" s="50"/>
    </row>
    <row r="125" spans="1:22" ht="13.8" thickBot="1" x14ac:dyDescent="0.3">
      <c r="A125" s="292"/>
      <c r="B125" s="8"/>
      <c r="C125" s="8"/>
      <c r="D125" s="9"/>
      <c r="E125" s="10" t="s">
        <v>2</v>
      </c>
      <c r="F125" s="11"/>
      <c r="G125" s="302"/>
      <c r="H125" s="303"/>
      <c r="I125" s="304"/>
      <c r="J125" s="12" t="s">
        <v>39</v>
      </c>
      <c r="K125" s="13"/>
      <c r="L125" s="13"/>
      <c r="M125" s="96"/>
      <c r="N125" s="2"/>
      <c r="V125" s="50"/>
    </row>
    <row r="126" spans="1:22" ht="21.6" thickTop="1" thickBot="1" x14ac:dyDescent="0.3">
      <c r="A126" s="290">
        <f t="shared" ref="A126" si="24">A122+1</f>
        <v>28</v>
      </c>
      <c r="B126" s="74" t="s">
        <v>29</v>
      </c>
      <c r="C126" s="74" t="s">
        <v>31</v>
      </c>
      <c r="D126" s="74" t="s">
        <v>18</v>
      </c>
      <c r="E126" s="293" t="s">
        <v>33</v>
      </c>
      <c r="F126" s="293"/>
      <c r="G126" s="293" t="s">
        <v>24</v>
      </c>
      <c r="H126" s="294"/>
      <c r="I126" s="45"/>
      <c r="J126" s="42" t="s">
        <v>0</v>
      </c>
      <c r="K126" s="43"/>
      <c r="L126" s="43"/>
      <c r="M126" s="97"/>
      <c r="N126" s="2"/>
      <c r="V126" s="50"/>
    </row>
    <row r="127" spans="1:22" ht="13.8" thickBot="1" x14ac:dyDescent="0.3">
      <c r="A127" s="291"/>
      <c r="B127" s="7"/>
      <c r="C127" s="7"/>
      <c r="D127" s="4"/>
      <c r="E127" s="7"/>
      <c r="F127" s="7"/>
      <c r="G127" s="295"/>
      <c r="H127" s="296"/>
      <c r="I127" s="297"/>
      <c r="J127" s="40" t="s">
        <v>37</v>
      </c>
      <c r="K127" s="40"/>
      <c r="L127" s="40"/>
      <c r="M127" s="95"/>
      <c r="N127" s="2"/>
      <c r="V127" s="50"/>
    </row>
    <row r="128" spans="1:22" ht="21" thickBot="1" x14ac:dyDescent="0.3">
      <c r="A128" s="291"/>
      <c r="B128" s="75" t="s">
        <v>30</v>
      </c>
      <c r="C128" s="75" t="s">
        <v>32</v>
      </c>
      <c r="D128" s="75" t="s">
        <v>17</v>
      </c>
      <c r="E128" s="298" t="s">
        <v>34</v>
      </c>
      <c r="F128" s="298"/>
      <c r="G128" s="299"/>
      <c r="H128" s="300"/>
      <c r="I128" s="301"/>
      <c r="J128" s="12" t="s">
        <v>38</v>
      </c>
      <c r="K128" s="13"/>
      <c r="L128" s="13"/>
      <c r="M128" s="96"/>
      <c r="N128" s="2"/>
      <c r="V128" s="50"/>
    </row>
    <row r="129" spans="1:22" ht="13.8" thickBot="1" x14ac:dyDescent="0.3">
      <c r="A129" s="292"/>
      <c r="B129" s="8"/>
      <c r="C129" s="8"/>
      <c r="D129" s="9"/>
      <c r="E129" s="10" t="s">
        <v>2</v>
      </c>
      <c r="F129" s="11"/>
      <c r="G129" s="302"/>
      <c r="H129" s="303"/>
      <c r="I129" s="304"/>
      <c r="J129" s="12" t="s">
        <v>39</v>
      </c>
      <c r="K129" s="13"/>
      <c r="L129" s="13"/>
      <c r="M129" s="96"/>
      <c r="N129" s="2"/>
      <c r="V129" s="50"/>
    </row>
    <row r="130" spans="1:22" ht="21.6" thickTop="1" thickBot="1" x14ac:dyDescent="0.3">
      <c r="A130" s="290">
        <f t="shared" ref="A130" si="25">A126+1</f>
        <v>29</v>
      </c>
      <c r="B130" s="74" t="s">
        <v>29</v>
      </c>
      <c r="C130" s="74" t="s">
        <v>31</v>
      </c>
      <c r="D130" s="74" t="s">
        <v>18</v>
      </c>
      <c r="E130" s="293" t="s">
        <v>33</v>
      </c>
      <c r="F130" s="293"/>
      <c r="G130" s="293" t="s">
        <v>24</v>
      </c>
      <c r="H130" s="294"/>
      <c r="I130" s="45"/>
      <c r="J130" s="42" t="s">
        <v>0</v>
      </c>
      <c r="K130" s="43"/>
      <c r="L130" s="43"/>
      <c r="M130" s="97"/>
      <c r="N130" s="2"/>
      <c r="V130" s="50"/>
    </row>
    <row r="131" spans="1:22" ht="13.8" thickBot="1" x14ac:dyDescent="0.3">
      <c r="A131" s="291"/>
      <c r="B131" s="7"/>
      <c r="C131" s="7"/>
      <c r="D131" s="4"/>
      <c r="E131" s="7"/>
      <c r="F131" s="7"/>
      <c r="G131" s="295"/>
      <c r="H131" s="296"/>
      <c r="I131" s="297"/>
      <c r="J131" s="40" t="s">
        <v>37</v>
      </c>
      <c r="K131" s="40"/>
      <c r="L131" s="40"/>
      <c r="M131" s="95"/>
      <c r="N131" s="2"/>
      <c r="V131" s="50"/>
    </row>
    <row r="132" spans="1:22" ht="21" thickBot="1" x14ac:dyDescent="0.3">
      <c r="A132" s="291"/>
      <c r="B132" s="75" t="s">
        <v>30</v>
      </c>
      <c r="C132" s="75" t="s">
        <v>32</v>
      </c>
      <c r="D132" s="75" t="s">
        <v>17</v>
      </c>
      <c r="E132" s="298" t="s">
        <v>34</v>
      </c>
      <c r="F132" s="298"/>
      <c r="G132" s="299"/>
      <c r="H132" s="300"/>
      <c r="I132" s="301"/>
      <c r="J132" s="12" t="s">
        <v>38</v>
      </c>
      <c r="K132" s="13"/>
      <c r="L132" s="13"/>
      <c r="M132" s="96"/>
      <c r="N132" s="2"/>
      <c r="V132" s="50"/>
    </row>
    <row r="133" spans="1:22" ht="13.8" thickBot="1" x14ac:dyDescent="0.3">
      <c r="A133" s="292"/>
      <c r="B133" s="8"/>
      <c r="C133" s="8"/>
      <c r="D133" s="9"/>
      <c r="E133" s="10" t="s">
        <v>2</v>
      </c>
      <c r="F133" s="11"/>
      <c r="G133" s="302"/>
      <c r="H133" s="303"/>
      <c r="I133" s="304"/>
      <c r="J133" s="12" t="s">
        <v>39</v>
      </c>
      <c r="K133" s="13"/>
      <c r="L133" s="13"/>
      <c r="M133" s="96"/>
      <c r="N133" s="2"/>
      <c r="V133" s="50"/>
    </row>
    <row r="134" spans="1:22" ht="21.6" thickTop="1" thickBot="1" x14ac:dyDescent="0.3">
      <c r="A134" s="290">
        <f t="shared" ref="A134" si="26">A130+1</f>
        <v>30</v>
      </c>
      <c r="B134" s="74" t="s">
        <v>29</v>
      </c>
      <c r="C134" s="74" t="s">
        <v>31</v>
      </c>
      <c r="D134" s="74" t="s">
        <v>18</v>
      </c>
      <c r="E134" s="293" t="s">
        <v>33</v>
      </c>
      <c r="F134" s="293"/>
      <c r="G134" s="293" t="s">
        <v>24</v>
      </c>
      <c r="H134" s="294"/>
      <c r="I134" s="45"/>
      <c r="J134" s="42" t="s">
        <v>0</v>
      </c>
      <c r="K134" s="43"/>
      <c r="L134" s="43"/>
      <c r="M134" s="97"/>
      <c r="N134" s="2"/>
      <c r="V134" s="50"/>
    </row>
    <row r="135" spans="1:22" ht="13.8" thickBot="1" x14ac:dyDescent="0.3">
      <c r="A135" s="291"/>
      <c r="B135" s="7"/>
      <c r="C135" s="7"/>
      <c r="D135" s="4"/>
      <c r="E135" s="7"/>
      <c r="F135" s="7"/>
      <c r="G135" s="295"/>
      <c r="H135" s="296"/>
      <c r="I135" s="297"/>
      <c r="J135" s="40" t="s">
        <v>37</v>
      </c>
      <c r="K135" s="40"/>
      <c r="L135" s="40"/>
      <c r="M135" s="95"/>
      <c r="N135" s="2"/>
      <c r="V135" s="50"/>
    </row>
    <row r="136" spans="1:22" ht="21" thickBot="1" x14ac:dyDescent="0.3">
      <c r="A136" s="291"/>
      <c r="B136" s="75" t="s">
        <v>30</v>
      </c>
      <c r="C136" s="75" t="s">
        <v>32</v>
      </c>
      <c r="D136" s="75" t="s">
        <v>17</v>
      </c>
      <c r="E136" s="298" t="s">
        <v>34</v>
      </c>
      <c r="F136" s="298"/>
      <c r="G136" s="299"/>
      <c r="H136" s="300"/>
      <c r="I136" s="301"/>
      <c r="J136" s="12" t="s">
        <v>38</v>
      </c>
      <c r="K136" s="13"/>
      <c r="L136" s="13"/>
      <c r="M136" s="96"/>
      <c r="N136" s="2"/>
      <c r="V136" s="50"/>
    </row>
    <row r="137" spans="1:22" ht="13.8" thickBot="1" x14ac:dyDescent="0.3">
      <c r="A137" s="292"/>
      <c r="B137" s="8"/>
      <c r="C137" s="8"/>
      <c r="D137" s="9"/>
      <c r="E137" s="10" t="s">
        <v>2</v>
      </c>
      <c r="F137" s="11"/>
      <c r="G137" s="302"/>
      <c r="H137" s="303"/>
      <c r="I137" s="304"/>
      <c r="J137" s="12" t="s">
        <v>39</v>
      </c>
      <c r="K137" s="13"/>
      <c r="L137" s="13"/>
      <c r="M137" s="96"/>
      <c r="N137" s="2"/>
      <c r="V137" s="50"/>
    </row>
    <row r="138" spans="1:22" ht="21.6" thickTop="1" thickBot="1" x14ac:dyDescent="0.3">
      <c r="A138" s="290">
        <f t="shared" ref="A138" si="27">A134+1</f>
        <v>31</v>
      </c>
      <c r="B138" s="74" t="s">
        <v>29</v>
      </c>
      <c r="C138" s="74" t="s">
        <v>31</v>
      </c>
      <c r="D138" s="74" t="s">
        <v>18</v>
      </c>
      <c r="E138" s="293" t="s">
        <v>33</v>
      </c>
      <c r="F138" s="293"/>
      <c r="G138" s="293" t="s">
        <v>24</v>
      </c>
      <c r="H138" s="294"/>
      <c r="I138" s="45"/>
      <c r="J138" s="42" t="s">
        <v>0</v>
      </c>
      <c r="K138" s="43"/>
      <c r="L138" s="43"/>
      <c r="M138" s="97"/>
      <c r="N138" s="2"/>
      <c r="V138" s="50"/>
    </row>
    <row r="139" spans="1:22" ht="13.8" thickBot="1" x14ac:dyDescent="0.3">
      <c r="A139" s="291"/>
      <c r="B139" s="7"/>
      <c r="C139" s="7"/>
      <c r="D139" s="4"/>
      <c r="E139" s="7"/>
      <c r="F139" s="7"/>
      <c r="G139" s="295"/>
      <c r="H139" s="296"/>
      <c r="I139" s="297"/>
      <c r="J139" s="40" t="s">
        <v>37</v>
      </c>
      <c r="K139" s="40"/>
      <c r="L139" s="40"/>
      <c r="M139" s="95"/>
      <c r="N139" s="2"/>
      <c r="V139" s="50"/>
    </row>
    <row r="140" spans="1:22" ht="21" thickBot="1" x14ac:dyDescent="0.3">
      <c r="A140" s="291"/>
      <c r="B140" s="75" t="s">
        <v>30</v>
      </c>
      <c r="C140" s="75" t="s">
        <v>32</v>
      </c>
      <c r="D140" s="75" t="s">
        <v>17</v>
      </c>
      <c r="E140" s="298" t="s">
        <v>34</v>
      </c>
      <c r="F140" s="298"/>
      <c r="G140" s="299"/>
      <c r="H140" s="300"/>
      <c r="I140" s="301"/>
      <c r="J140" s="12" t="s">
        <v>38</v>
      </c>
      <c r="K140" s="13"/>
      <c r="L140" s="13"/>
      <c r="M140" s="96"/>
      <c r="N140" s="2"/>
      <c r="V140" s="50"/>
    </row>
    <row r="141" spans="1:22" ht="13.8" thickBot="1" x14ac:dyDescent="0.3">
      <c r="A141" s="292"/>
      <c r="B141" s="8"/>
      <c r="C141" s="8"/>
      <c r="D141" s="9"/>
      <c r="E141" s="10" t="s">
        <v>2</v>
      </c>
      <c r="F141" s="11"/>
      <c r="G141" s="302"/>
      <c r="H141" s="303"/>
      <c r="I141" s="304"/>
      <c r="J141" s="12" t="s">
        <v>39</v>
      </c>
      <c r="K141" s="13"/>
      <c r="L141" s="13"/>
      <c r="M141" s="96"/>
      <c r="N141" s="2"/>
      <c r="V141" s="50"/>
    </row>
    <row r="142" spans="1:22" ht="21.6" thickTop="1" thickBot="1" x14ac:dyDescent="0.3">
      <c r="A142" s="290">
        <f t="shared" ref="A142" si="28">A138+1</f>
        <v>32</v>
      </c>
      <c r="B142" s="74" t="s">
        <v>29</v>
      </c>
      <c r="C142" s="74" t="s">
        <v>31</v>
      </c>
      <c r="D142" s="74" t="s">
        <v>18</v>
      </c>
      <c r="E142" s="293" t="s">
        <v>33</v>
      </c>
      <c r="F142" s="293"/>
      <c r="G142" s="293" t="s">
        <v>24</v>
      </c>
      <c r="H142" s="294"/>
      <c r="I142" s="45"/>
      <c r="J142" s="42" t="s">
        <v>0</v>
      </c>
      <c r="K142" s="43"/>
      <c r="L142" s="43"/>
      <c r="M142" s="97"/>
      <c r="N142" s="2"/>
      <c r="V142" s="50"/>
    </row>
    <row r="143" spans="1:22" ht="13.8" thickBot="1" x14ac:dyDescent="0.3">
      <c r="A143" s="291"/>
      <c r="B143" s="7"/>
      <c r="C143" s="7"/>
      <c r="D143" s="4"/>
      <c r="E143" s="7"/>
      <c r="F143" s="7"/>
      <c r="G143" s="295"/>
      <c r="H143" s="296"/>
      <c r="I143" s="297"/>
      <c r="J143" s="40" t="s">
        <v>37</v>
      </c>
      <c r="K143" s="40"/>
      <c r="L143" s="40"/>
      <c r="M143" s="95"/>
      <c r="N143" s="2"/>
      <c r="V143" s="50"/>
    </row>
    <row r="144" spans="1:22" ht="21" thickBot="1" x14ac:dyDescent="0.3">
      <c r="A144" s="291"/>
      <c r="B144" s="75" t="s">
        <v>30</v>
      </c>
      <c r="C144" s="75" t="s">
        <v>32</v>
      </c>
      <c r="D144" s="75" t="s">
        <v>17</v>
      </c>
      <c r="E144" s="298" t="s">
        <v>34</v>
      </c>
      <c r="F144" s="298"/>
      <c r="G144" s="299"/>
      <c r="H144" s="300"/>
      <c r="I144" s="301"/>
      <c r="J144" s="12" t="s">
        <v>38</v>
      </c>
      <c r="K144" s="13"/>
      <c r="L144" s="13"/>
      <c r="M144" s="96"/>
      <c r="N144" s="2"/>
      <c r="V144" s="50"/>
    </row>
    <row r="145" spans="1:22" ht="13.8" thickBot="1" x14ac:dyDescent="0.3">
      <c r="A145" s="292"/>
      <c r="B145" s="8"/>
      <c r="C145" s="8"/>
      <c r="D145" s="9"/>
      <c r="E145" s="10" t="s">
        <v>2</v>
      </c>
      <c r="F145" s="11"/>
      <c r="G145" s="302"/>
      <c r="H145" s="303"/>
      <c r="I145" s="304"/>
      <c r="J145" s="12" t="s">
        <v>39</v>
      </c>
      <c r="K145" s="13"/>
      <c r="L145" s="13"/>
      <c r="M145" s="96"/>
      <c r="N145" s="2"/>
      <c r="V145" s="50"/>
    </row>
    <row r="146" spans="1:22" ht="21.6" thickTop="1" thickBot="1" x14ac:dyDescent="0.3">
      <c r="A146" s="290">
        <f t="shared" ref="A146" si="29">A142+1</f>
        <v>33</v>
      </c>
      <c r="B146" s="74" t="s">
        <v>29</v>
      </c>
      <c r="C146" s="74" t="s">
        <v>31</v>
      </c>
      <c r="D146" s="74" t="s">
        <v>18</v>
      </c>
      <c r="E146" s="293" t="s">
        <v>33</v>
      </c>
      <c r="F146" s="293"/>
      <c r="G146" s="293" t="s">
        <v>24</v>
      </c>
      <c r="H146" s="294"/>
      <c r="I146" s="45"/>
      <c r="J146" s="42" t="s">
        <v>0</v>
      </c>
      <c r="K146" s="43"/>
      <c r="L146" s="43"/>
      <c r="M146" s="97"/>
      <c r="N146" s="2"/>
      <c r="V146" s="50"/>
    </row>
    <row r="147" spans="1:22" ht="13.8" thickBot="1" x14ac:dyDescent="0.3">
      <c r="A147" s="291"/>
      <c r="B147" s="7"/>
      <c r="C147" s="7"/>
      <c r="D147" s="4"/>
      <c r="E147" s="7"/>
      <c r="F147" s="7"/>
      <c r="G147" s="295"/>
      <c r="H147" s="296"/>
      <c r="I147" s="297"/>
      <c r="J147" s="40" t="s">
        <v>37</v>
      </c>
      <c r="K147" s="40"/>
      <c r="L147" s="40"/>
      <c r="M147" s="95"/>
      <c r="N147" s="2"/>
      <c r="V147" s="50"/>
    </row>
    <row r="148" spans="1:22" ht="21" thickBot="1" x14ac:dyDescent="0.3">
      <c r="A148" s="291"/>
      <c r="B148" s="75" t="s">
        <v>30</v>
      </c>
      <c r="C148" s="75" t="s">
        <v>32</v>
      </c>
      <c r="D148" s="75" t="s">
        <v>17</v>
      </c>
      <c r="E148" s="298" t="s">
        <v>34</v>
      </c>
      <c r="F148" s="298"/>
      <c r="G148" s="299"/>
      <c r="H148" s="300"/>
      <c r="I148" s="301"/>
      <c r="J148" s="12" t="s">
        <v>38</v>
      </c>
      <c r="K148" s="13"/>
      <c r="L148" s="13"/>
      <c r="M148" s="96"/>
      <c r="N148" s="2"/>
      <c r="V148" s="50"/>
    </row>
    <row r="149" spans="1:22" ht="13.8" thickBot="1" x14ac:dyDescent="0.3">
      <c r="A149" s="292"/>
      <c r="B149" s="8"/>
      <c r="C149" s="8"/>
      <c r="D149" s="9"/>
      <c r="E149" s="10" t="s">
        <v>2</v>
      </c>
      <c r="F149" s="11"/>
      <c r="G149" s="302"/>
      <c r="H149" s="303"/>
      <c r="I149" s="304"/>
      <c r="J149" s="12" t="s">
        <v>39</v>
      </c>
      <c r="K149" s="13"/>
      <c r="L149" s="13"/>
      <c r="M149" s="96"/>
      <c r="N149" s="2"/>
      <c r="V149" s="50"/>
    </row>
    <row r="150" spans="1:22" ht="21.6" thickTop="1" thickBot="1" x14ac:dyDescent="0.3">
      <c r="A150" s="290">
        <f t="shared" ref="A150" si="30">A146+1</f>
        <v>34</v>
      </c>
      <c r="B150" s="74" t="s">
        <v>29</v>
      </c>
      <c r="C150" s="74" t="s">
        <v>31</v>
      </c>
      <c r="D150" s="74" t="s">
        <v>18</v>
      </c>
      <c r="E150" s="293" t="s">
        <v>33</v>
      </c>
      <c r="F150" s="293"/>
      <c r="G150" s="293" t="s">
        <v>24</v>
      </c>
      <c r="H150" s="294"/>
      <c r="I150" s="45"/>
      <c r="J150" s="42" t="s">
        <v>0</v>
      </c>
      <c r="K150" s="43"/>
      <c r="L150" s="43"/>
      <c r="M150" s="97"/>
      <c r="N150" s="2"/>
      <c r="V150" s="50"/>
    </row>
    <row r="151" spans="1:22" ht="13.8" thickBot="1" x14ac:dyDescent="0.3">
      <c r="A151" s="291"/>
      <c r="B151" s="7"/>
      <c r="C151" s="7"/>
      <c r="D151" s="4"/>
      <c r="E151" s="7"/>
      <c r="F151" s="7"/>
      <c r="G151" s="295"/>
      <c r="H151" s="296"/>
      <c r="I151" s="297"/>
      <c r="J151" s="40" t="s">
        <v>37</v>
      </c>
      <c r="K151" s="40"/>
      <c r="L151" s="40"/>
      <c r="M151" s="95"/>
      <c r="N151" s="2"/>
      <c r="V151" s="50"/>
    </row>
    <row r="152" spans="1:22" ht="21" thickBot="1" x14ac:dyDescent="0.3">
      <c r="A152" s="291"/>
      <c r="B152" s="75" t="s">
        <v>30</v>
      </c>
      <c r="C152" s="75" t="s">
        <v>32</v>
      </c>
      <c r="D152" s="75" t="s">
        <v>17</v>
      </c>
      <c r="E152" s="298" t="s">
        <v>34</v>
      </c>
      <c r="F152" s="298"/>
      <c r="G152" s="299"/>
      <c r="H152" s="300"/>
      <c r="I152" s="301"/>
      <c r="J152" s="12" t="s">
        <v>38</v>
      </c>
      <c r="K152" s="13"/>
      <c r="L152" s="13"/>
      <c r="M152" s="96"/>
      <c r="N152" s="2"/>
      <c r="V152" s="50"/>
    </row>
    <row r="153" spans="1:22" ht="13.8" thickBot="1" x14ac:dyDescent="0.3">
      <c r="A153" s="292"/>
      <c r="B153" s="8"/>
      <c r="C153" s="8"/>
      <c r="D153" s="9"/>
      <c r="E153" s="10" t="s">
        <v>2</v>
      </c>
      <c r="F153" s="11"/>
      <c r="G153" s="302"/>
      <c r="H153" s="303"/>
      <c r="I153" s="304"/>
      <c r="J153" s="12" t="s">
        <v>39</v>
      </c>
      <c r="K153" s="13"/>
      <c r="L153" s="13"/>
      <c r="M153" s="96"/>
      <c r="N153" s="2"/>
      <c r="V153" s="50"/>
    </row>
    <row r="154" spans="1:22" ht="21.6" thickTop="1" thickBot="1" x14ac:dyDescent="0.3">
      <c r="A154" s="290">
        <f t="shared" ref="A154" si="31">A150+1</f>
        <v>35</v>
      </c>
      <c r="B154" s="74" t="s">
        <v>29</v>
      </c>
      <c r="C154" s="74" t="s">
        <v>31</v>
      </c>
      <c r="D154" s="74" t="s">
        <v>18</v>
      </c>
      <c r="E154" s="293" t="s">
        <v>33</v>
      </c>
      <c r="F154" s="293"/>
      <c r="G154" s="293" t="s">
        <v>24</v>
      </c>
      <c r="H154" s="294"/>
      <c r="I154" s="45"/>
      <c r="J154" s="42" t="s">
        <v>0</v>
      </c>
      <c r="K154" s="43"/>
      <c r="L154" s="43"/>
      <c r="M154" s="97"/>
      <c r="N154" s="2"/>
      <c r="V154" s="50"/>
    </row>
    <row r="155" spans="1:22" ht="13.8" thickBot="1" x14ac:dyDescent="0.3">
      <c r="A155" s="291"/>
      <c r="B155" s="7"/>
      <c r="C155" s="7"/>
      <c r="D155" s="4"/>
      <c r="E155" s="7"/>
      <c r="F155" s="7"/>
      <c r="G155" s="295"/>
      <c r="H155" s="296"/>
      <c r="I155" s="297"/>
      <c r="J155" s="40" t="s">
        <v>37</v>
      </c>
      <c r="K155" s="40"/>
      <c r="L155" s="40"/>
      <c r="M155" s="95"/>
      <c r="N155" s="2"/>
      <c r="V155" s="50"/>
    </row>
    <row r="156" spans="1:22" ht="21" thickBot="1" x14ac:dyDescent="0.3">
      <c r="A156" s="291"/>
      <c r="B156" s="75" t="s">
        <v>30</v>
      </c>
      <c r="C156" s="75" t="s">
        <v>32</v>
      </c>
      <c r="D156" s="75" t="s">
        <v>17</v>
      </c>
      <c r="E156" s="298" t="s">
        <v>34</v>
      </c>
      <c r="F156" s="298"/>
      <c r="G156" s="299"/>
      <c r="H156" s="300"/>
      <c r="I156" s="301"/>
      <c r="J156" s="12" t="s">
        <v>38</v>
      </c>
      <c r="K156" s="13"/>
      <c r="L156" s="13"/>
      <c r="M156" s="96"/>
      <c r="N156" s="2"/>
      <c r="V156" s="50"/>
    </row>
    <row r="157" spans="1:22" ht="13.8" thickBot="1" x14ac:dyDescent="0.3">
      <c r="A157" s="292"/>
      <c r="B157" s="8"/>
      <c r="C157" s="8"/>
      <c r="D157" s="9"/>
      <c r="E157" s="10" t="s">
        <v>2</v>
      </c>
      <c r="F157" s="11"/>
      <c r="G157" s="302"/>
      <c r="H157" s="303"/>
      <c r="I157" s="304"/>
      <c r="J157" s="12" t="s">
        <v>39</v>
      </c>
      <c r="K157" s="13"/>
      <c r="L157" s="13"/>
      <c r="M157" s="96"/>
      <c r="N157" s="2"/>
      <c r="V157" s="50"/>
    </row>
    <row r="158" spans="1:22" ht="21.6" thickTop="1" thickBot="1" x14ac:dyDescent="0.3">
      <c r="A158" s="290">
        <f t="shared" ref="A158" si="32">A154+1</f>
        <v>36</v>
      </c>
      <c r="B158" s="74" t="s">
        <v>29</v>
      </c>
      <c r="C158" s="74" t="s">
        <v>31</v>
      </c>
      <c r="D158" s="74" t="s">
        <v>18</v>
      </c>
      <c r="E158" s="293" t="s">
        <v>33</v>
      </c>
      <c r="F158" s="293"/>
      <c r="G158" s="293" t="s">
        <v>24</v>
      </c>
      <c r="H158" s="294"/>
      <c r="I158" s="45"/>
      <c r="J158" s="42" t="s">
        <v>0</v>
      </c>
      <c r="K158" s="43"/>
      <c r="L158" s="43"/>
      <c r="M158" s="97"/>
      <c r="N158" s="2"/>
      <c r="V158" s="50"/>
    </row>
    <row r="159" spans="1:22" ht="13.8" thickBot="1" x14ac:dyDescent="0.3">
      <c r="A159" s="291"/>
      <c r="B159" s="7"/>
      <c r="C159" s="7"/>
      <c r="D159" s="4"/>
      <c r="E159" s="7"/>
      <c r="F159" s="7"/>
      <c r="G159" s="295"/>
      <c r="H159" s="296"/>
      <c r="I159" s="297"/>
      <c r="J159" s="40" t="s">
        <v>37</v>
      </c>
      <c r="K159" s="40"/>
      <c r="L159" s="40"/>
      <c r="M159" s="95"/>
      <c r="N159" s="2"/>
      <c r="V159" s="50"/>
    </row>
    <row r="160" spans="1:22" ht="21" thickBot="1" x14ac:dyDescent="0.3">
      <c r="A160" s="291"/>
      <c r="B160" s="75" t="s">
        <v>30</v>
      </c>
      <c r="C160" s="75" t="s">
        <v>32</v>
      </c>
      <c r="D160" s="75" t="s">
        <v>17</v>
      </c>
      <c r="E160" s="298" t="s">
        <v>34</v>
      </c>
      <c r="F160" s="298"/>
      <c r="G160" s="299"/>
      <c r="H160" s="300"/>
      <c r="I160" s="301"/>
      <c r="J160" s="12" t="s">
        <v>38</v>
      </c>
      <c r="K160" s="13"/>
      <c r="L160" s="13"/>
      <c r="M160" s="96"/>
      <c r="N160" s="2"/>
      <c r="V160" s="50"/>
    </row>
    <row r="161" spans="1:22" ht="13.8" thickBot="1" x14ac:dyDescent="0.3">
      <c r="A161" s="292"/>
      <c r="B161" s="8"/>
      <c r="C161" s="8"/>
      <c r="D161" s="9"/>
      <c r="E161" s="10" t="s">
        <v>2</v>
      </c>
      <c r="F161" s="11"/>
      <c r="G161" s="302"/>
      <c r="H161" s="303"/>
      <c r="I161" s="304"/>
      <c r="J161" s="12" t="s">
        <v>39</v>
      </c>
      <c r="K161" s="13"/>
      <c r="L161" s="13"/>
      <c r="M161" s="96"/>
      <c r="N161" s="2"/>
      <c r="V161" s="50"/>
    </row>
    <row r="162" spans="1:22" ht="21.6" thickTop="1" thickBot="1" x14ac:dyDescent="0.3">
      <c r="A162" s="290">
        <f t="shared" ref="A162" si="33">A158+1</f>
        <v>37</v>
      </c>
      <c r="B162" s="74" t="s">
        <v>29</v>
      </c>
      <c r="C162" s="74" t="s">
        <v>31</v>
      </c>
      <c r="D162" s="74" t="s">
        <v>18</v>
      </c>
      <c r="E162" s="293" t="s">
        <v>33</v>
      </c>
      <c r="F162" s="293"/>
      <c r="G162" s="293" t="s">
        <v>24</v>
      </c>
      <c r="H162" s="294"/>
      <c r="I162" s="45"/>
      <c r="J162" s="42" t="s">
        <v>0</v>
      </c>
      <c r="K162" s="43"/>
      <c r="L162" s="43"/>
      <c r="M162" s="97"/>
      <c r="N162" s="2"/>
      <c r="V162" s="50"/>
    </row>
    <row r="163" spans="1:22" ht="13.8" thickBot="1" x14ac:dyDescent="0.3">
      <c r="A163" s="291"/>
      <c r="B163" s="7"/>
      <c r="C163" s="7"/>
      <c r="D163" s="4"/>
      <c r="E163" s="7"/>
      <c r="F163" s="7"/>
      <c r="G163" s="295"/>
      <c r="H163" s="296"/>
      <c r="I163" s="297"/>
      <c r="J163" s="40" t="s">
        <v>37</v>
      </c>
      <c r="K163" s="40"/>
      <c r="L163" s="40"/>
      <c r="M163" s="95"/>
      <c r="N163" s="2"/>
      <c r="V163" s="50"/>
    </row>
    <row r="164" spans="1:22" ht="21" thickBot="1" x14ac:dyDescent="0.3">
      <c r="A164" s="291"/>
      <c r="B164" s="75" t="s">
        <v>30</v>
      </c>
      <c r="C164" s="75" t="s">
        <v>32</v>
      </c>
      <c r="D164" s="75" t="s">
        <v>17</v>
      </c>
      <c r="E164" s="298" t="s">
        <v>34</v>
      </c>
      <c r="F164" s="298"/>
      <c r="G164" s="299"/>
      <c r="H164" s="300"/>
      <c r="I164" s="301"/>
      <c r="J164" s="12" t="s">
        <v>38</v>
      </c>
      <c r="K164" s="13"/>
      <c r="L164" s="13"/>
      <c r="M164" s="96"/>
      <c r="N164" s="2"/>
      <c r="V164" s="50"/>
    </row>
    <row r="165" spans="1:22" ht="13.8" thickBot="1" x14ac:dyDescent="0.3">
      <c r="A165" s="292"/>
      <c r="B165" s="8"/>
      <c r="C165" s="8"/>
      <c r="D165" s="9"/>
      <c r="E165" s="10" t="s">
        <v>2</v>
      </c>
      <c r="F165" s="11"/>
      <c r="G165" s="302"/>
      <c r="H165" s="303"/>
      <c r="I165" s="304"/>
      <c r="J165" s="12" t="s">
        <v>39</v>
      </c>
      <c r="K165" s="13"/>
      <c r="L165" s="13"/>
      <c r="M165" s="96"/>
      <c r="N165" s="2"/>
      <c r="V165" s="50"/>
    </row>
    <row r="166" spans="1:22" ht="21.6" thickTop="1" thickBot="1" x14ac:dyDescent="0.3">
      <c r="A166" s="290">
        <f t="shared" ref="A166" si="34">A162+1</f>
        <v>38</v>
      </c>
      <c r="B166" s="74" t="s">
        <v>29</v>
      </c>
      <c r="C166" s="74" t="s">
        <v>31</v>
      </c>
      <c r="D166" s="74" t="s">
        <v>18</v>
      </c>
      <c r="E166" s="293" t="s">
        <v>33</v>
      </c>
      <c r="F166" s="293"/>
      <c r="G166" s="293" t="s">
        <v>24</v>
      </c>
      <c r="H166" s="294"/>
      <c r="I166" s="45"/>
      <c r="J166" s="42" t="s">
        <v>0</v>
      </c>
      <c r="K166" s="43"/>
      <c r="L166" s="43"/>
      <c r="M166" s="97"/>
      <c r="N166" s="2"/>
      <c r="V166" s="50"/>
    </row>
    <row r="167" spans="1:22" ht="13.8" thickBot="1" x14ac:dyDescent="0.3">
      <c r="A167" s="291"/>
      <c r="B167" s="7"/>
      <c r="C167" s="7"/>
      <c r="D167" s="4"/>
      <c r="E167" s="7"/>
      <c r="F167" s="7"/>
      <c r="G167" s="295"/>
      <c r="H167" s="296"/>
      <c r="I167" s="297"/>
      <c r="J167" s="40" t="s">
        <v>37</v>
      </c>
      <c r="K167" s="40"/>
      <c r="L167" s="40"/>
      <c r="M167" s="95"/>
      <c r="N167" s="2"/>
      <c r="V167" s="50"/>
    </row>
    <row r="168" spans="1:22" ht="21" thickBot="1" x14ac:dyDescent="0.3">
      <c r="A168" s="291"/>
      <c r="B168" s="75" t="s">
        <v>30</v>
      </c>
      <c r="C168" s="75" t="s">
        <v>32</v>
      </c>
      <c r="D168" s="75" t="s">
        <v>17</v>
      </c>
      <c r="E168" s="298" t="s">
        <v>34</v>
      </c>
      <c r="F168" s="298"/>
      <c r="G168" s="299"/>
      <c r="H168" s="300"/>
      <c r="I168" s="301"/>
      <c r="J168" s="12" t="s">
        <v>38</v>
      </c>
      <c r="K168" s="13"/>
      <c r="L168" s="13"/>
      <c r="M168" s="96"/>
      <c r="N168" s="2"/>
      <c r="V168" s="50"/>
    </row>
    <row r="169" spans="1:22" ht="13.8" thickBot="1" x14ac:dyDescent="0.3">
      <c r="A169" s="292"/>
      <c r="B169" s="8"/>
      <c r="C169" s="8"/>
      <c r="D169" s="9"/>
      <c r="E169" s="10" t="s">
        <v>2</v>
      </c>
      <c r="F169" s="11"/>
      <c r="G169" s="302"/>
      <c r="H169" s="303"/>
      <c r="I169" s="304"/>
      <c r="J169" s="12" t="s">
        <v>39</v>
      </c>
      <c r="K169" s="13"/>
      <c r="L169" s="13"/>
      <c r="M169" s="96"/>
      <c r="N169" s="2"/>
      <c r="V169" s="50"/>
    </row>
    <row r="170" spans="1:22" ht="21.6" thickTop="1" thickBot="1" x14ac:dyDescent="0.3">
      <c r="A170" s="290">
        <f t="shared" ref="A170" si="35">A166+1</f>
        <v>39</v>
      </c>
      <c r="B170" s="74" t="s">
        <v>29</v>
      </c>
      <c r="C170" s="74" t="s">
        <v>31</v>
      </c>
      <c r="D170" s="74" t="s">
        <v>18</v>
      </c>
      <c r="E170" s="293" t="s">
        <v>33</v>
      </c>
      <c r="F170" s="293"/>
      <c r="G170" s="293" t="s">
        <v>24</v>
      </c>
      <c r="H170" s="294"/>
      <c r="I170" s="45"/>
      <c r="J170" s="42" t="s">
        <v>0</v>
      </c>
      <c r="K170" s="43"/>
      <c r="L170" s="43"/>
      <c r="M170" s="97"/>
      <c r="N170" s="2"/>
      <c r="V170" s="50"/>
    </row>
    <row r="171" spans="1:22" ht="13.8" thickBot="1" x14ac:dyDescent="0.3">
      <c r="A171" s="291"/>
      <c r="B171" s="7"/>
      <c r="C171" s="7"/>
      <c r="D171" s="4"/>
      <c r="E171" s="7"/>
      <c r="F171" s="7"/>
      <c r="G171" s="295"/>
      <c r="H171" s="296"/>
      <c r="I171" s="297"/>
      <c r="J171" s="40" t="s">
        <v>37</v>
      </c>
      <c r="K171" s="40"/>
      <c r="L171" s="40"/>
      <c r="M171" s="95"/>
      <c r="N171" s="2"/>
      <c r="V171" s="50"/>
    </row>
    <row r="172" spans="1:22" ht="21" thickBot="1" x14ac:dyDescent="0.3">
      <c r="A172" s="291"/>
      <c r="B172" s="75" t="s">
        <v>30</v>
      </c>
      <c r="C172" s="75" t="s">
        <v>32</v>
      </c>
      <c r="D172" s="75" t="s">
        <v>17</v>
      </c>
      <c r="E172" s="298" t="s">
        <v>34</v>
      </c>
      <c r="F172" s="298"/>
      <c r="G172" s="299"/>
      <c r="H172" s="300"/>
      <c r="I172" s="301"/>
      <c r="J172" s="12" t="s">
        <v>38</v>
      </c>
      <c r="K172" s="13"/>
      <c r="L172" s="13"/>
      <c r="M172" s="96"/>
      <c r="N172" s="2"/>
      <c r="V172" s="50"/>
    </row>
    <row r="173" spans="1:22" ht="13.8" thickBot="1" x14ac:dyDescent="0.3">
      <c r="A173" s="292"/>
      <c r="B173" s="8"/>
      <c r="C173" s="8"/>
      <c r="D173" s="9"/>
      <c r="E173" s="10" t="s">
        <v>2</v>
      </c>
      <c r="F173" s="11"/>
      <c r="G173" s="302"/>
      <c r="H173" s="303"/>
      <c r="I173" s="304"/>
      <c r="J173" s="12" t="s">
        <v>39</v>
      </c>
      <c r="K173" s="13"/>
      <c r="L173" s="13"/>
      <c r="M173" s="96"/>
      <c r="N173" s="2"/>
      <c r="V173" s="50"/>
    </row>
    <row r="174" spans="1:22" ht="21.6" thickTop="1" thickBot="1" x14ac:dyDescent="0.3">
      <c r="A174" s="290">
        <f t="shared" ref="A174" si="36">A170+1</f>
        <v>40</v>
      </c>
      <c r="B174" s="74" t="s">
        <v>29</v>
      </c>
      <c r="C174" s="74" t="s">
        <v>31</v>
      </c>
      <c r="D174" s="74" t="s">
        <v>18</v>
      </c>
      <c r="E174" s="293" t="s">
        <v>33</v>
      </c>
      <c r="F174" s="293"/>
      <c r="G174" s="293" t="s">
        <v>24</v>
      </c>
      <c r="H174" s="294"/>
      <c r="I174" s="45"/>
      <c r="J174" s="42" t="s">
        <v>0</v>
      </c>
      <c r="K174" s="43"/>
      <c r="L174" s="43"/>
      <c r="M174" s="97"/>
      <c r="N174" s="2"/>
      <c r="V174" s="50"/>
    </row>
    <row r="175" spans="1:22" ht="13.8" thickBot="1" x14ac:dyDescent="0.3">
      <c r="A175" s="291"/>
      <c r="B175" s="7"/>
      <c r="C175" s="7"/>
      <c r="D175" s="4"/>
      <c r="E175" s="7"/>
      <c r="F175" s="7"/>
      <c r="G175" s="295"/>
      <c r="H175" s="296"/>
      <c r="I175" s="297"/>
      <c r="J175" s="40" t="s">
        <v>37</v>
      </c>
      <c r="K175" s="40"/>
      <c r="L175" s="40"/>
      <c r="M175" s="95"/>
      <c r="N175" s="2"/>
      <c r="V175" s="50"/>
    </row>
    <row r="176" spans="1:22" ht="21" thickBot="1" x14ac:dyDescent="0.3">
      <c r="A176" s="291"/>
      <c r="B176" s="75" t="s">
        <v>30</v>
      </c>
      <c r="C176" s="75" t="s">
        <v>32</v>
      </c>
      <c r="D176" s="75" t="s">
        <v>17</v>
      </c>
      <c r="E176" s="298" t="s">
        <v>34</v>
      </c>
      <c r="F176" s="298"/>
      <c r="G176" s="299"/>
      <c r="H176" s="300"/>
      <c r="I176" s="301"/>
      <c r="J176" s="12" t="s">
        <v>38</v>
      </c>
      <c r="K176" s="13"/>
      <c r="L176" s="13"/>
      <c r="M176" s="96"/>
      <c r="N176" s="2"/>
      <c r="V176" s="50"/>
    </row>
    <row r="177" spans="1:22" ht="13.8" thickBot="1" x14ac:dyDescent="0.3">
      <c r="A177" s="292"/>
      <c r="B177" s="8"/>
      <c r="C177" s="8"/>
      <c r="D177" s="9"/>
      <c r="E177" s="10" t="s">
        <v>2</v>
      </c>
      <c r="F177" s="11"/>
      <c r="G177" s="302"/>
      <c r="H177" s="303"/>
      <c r="I177" s="304"/>
      <c r="J177" s="12" t="s">
        <v>39</v>
      </c>
      <c r="K177" s="13"/>
      <c r="L177" s="13"/>
      <c r="M177" s="96"/>
      <c r="N177" s="2"/>
      <c r="V177" s="50"/>
    </row>
    <row r="178" spans="1:22" ht="21.6" thickTop="1" thickBot="1" x14ac:dyDescent="0.3">
      <c r="A178" s="290">
        <f t="shared" ref="A178" si="37">A174+1</f>
        <v>41</v>
      </c>
      <c r="B178" s="74" t="s">
        <v>29</v>
      </c>
      <c r="C178" s="74" t="s">
        <v>31</v>
      </c>
      <c r="D178" s="74" t="s">
        <v>18</v>
      </c>
      <c r="E178" s="293" t="s">
        <v>33</v>
      </c>
      <c r="F178" s="293"/>
      <c r="G178" s="293" t="s">
        <v>24</v>
      </c>
      <c r="H178" s="294"/>
      <c r="I178" s="45"/>
      <c r="J178" s="42" t="s">
        <v>0</v>
      </c>
      <c r="K178" s="43"/>
      <c r="L178" s="43"/>
      <c r="M178" s="97"/>
      <c r="N178" s="2"/>
      <c r="V178" s="50"/>
    </row>
    <row r="179" spans="1:22" ht="13.8" thickBot="1" x14ac:dyDescent="0.3">
      <c r="A179" s="291"/>
      <c r="B179" s="7"/>
      <c r="C179" s="7"/>
      <c r="D179" s="4"/>
      <c r="E179" s="7"/>
      <c r="F179" s="7"/>
      <c r="G179" s="295"/>
      <c r="H179" s="296"/>
      <c r="I179" s="297"/>
      <c r="J179" s="40" t="s">
        <v>37</v>
      </c>
      <c r="K179" s="40"/>
      <c r="L179" s="40"/>
      <c r="M179" s="95"/>
      <c r="N179" s="2"/>
      <c r="V179" s="50">
        <v>0</v>
      </c>
    </row>
    <row r="180" spans="1:22" ht="21" thickBot="1" x14ac:dyDescent="0.3">
      <c r="A180" s="291"/>
      <c r="B180" s="75" t="s">
        <v>30</v>
      </c>
      <c r="C180" s="75" t="s">
        <v>32</v>
      </c>
      <c r="D180" s="75" t="s">
        <v>17</v>
      </c>
      <c r="E180" s="298" t="s">
        <v>34</v>
      </c>
      <c r="F180" s="298"/>
      <c r="G180" s="299"/>
      <c r="H180" s="300"/>
      <c r="I180" s="301"/>
      <c r="J180" s="12" t="s">
        <v>38</v>
      </c>
      <c r="K180" s="13"/>
      <c r="L180" s="13"/>
      <c r="M180" s="96"/>
      <c r="N180" s="2"/>
      <c r="V180" s="50"/>
    </row>
    <row r="181" spans="1:22" ht="13.8" thickBot="1" x14ac:dyDescent="0.3">
      <c r="A181" s="292"/>
      <c r="B181" s="8"/>
      <c r="C181" s="8"/>
      <c r="D181" s="9"/>
      <c r="E181" s="10" t="s">
        <v>2</v>
      </c>
      <c r="F181" s="11"/>
      <c r="G181" s="302"/>
      <c r="H181" s="303"/>
      <c r="I181" s="304"/>
      <c r="J181" s="12" t="s">
        <v>39</v>
      </c>
      <c r="K181" s="13"/>
      <c r="L181" s="13"/>
      <c r="M181" s="96"/>
      <c r="N181" s="2"/>
      <c r="V181" s="50"/>
    </row>
    <row r="182" spans="1:22" ht="21.6" thickTop="1" thickBot="1" x14ac:dyDescent="0.3">
      <c r="A182" s="290">
        <f t="shared" ref="A182" si="38">A178+1</f>
        <v>42</v>
      </c>
      <c r="B182" s="74" t="s">
        <v>29</v>
      </c>
      <c r="C182" s="74" t="s">
        <v>31</v>
      </c>
      <c r="D182" s="74" t="s">
        <v>18</v>
      </c>
      <c r="E182" s="293" t="s">
        <v>33</v>
      </c>
      <c r="F182" s="293"/>
      <c r="G182" s="293" t="s">
        <v>24</v>
      </c>
      <c r="H182" s="294"/>
      <c r="I182" s="45"/>
      <c r="J182" s="42" t="s">
        <v>0</v>
      </c>
      <c r="K182" s="43"/>
      <c r="L182" s="43"/>
      <c r="M182" s="97"/>
      <c r="N182" s="2"/>
      <c r="V182" s="50"/>
    </row>
    <row r="183" spans="1:22" ht="13.8" thickBot="1" x14ac:dyDescent="0.3">
      <c r="A183" s="291"/>
      <c r="B183" s="7"/>
      <c r="C183" s="7"/>
      <c r="D183" s="4"/>
      <c r="E183" s="7"/>
      <c r="F183" s="7"/>
      <c r="G183" s="295"/>
      <c r="H183" s="296"/>
      <c r="I183" s="297"/>
      <c r="J183" s="40" t="s">
        <v>37</v>
      </c>
      <c r="K183" s="40"/>
      <c r="L183" s="40"/>
      <c r="M183" s="95"/>
      <c r="N183" s="2"/>
      <c r="V183" s="50">
        <v>0</v>
      </c>
    </row>
    <row r="184" spans="1:22" ht="21" thickBot="1" x14ac:dyDescent="0.3">
      <c r="A184" s="291"/>
      <c r="B184" s="75" t="s">
        <v>30</v>
      </c>
      <c r="C184" s="75" t="s">
        <v>32</v>
      </c>
      <c r="D184" s="75" t="s">
        <v>17</v>
      </c>
      <c r="E184" s="298" t="s">
        <v>34</v>
      </c>
      <c r="F184" s="298"/>
      <c r="G184" s="299"/>
      <c r="H184" s="300"/>
      <c r="I184" s="301"/>
      <c r="J184" s="12" t="s">
        <v>38</v>
      </c>
      <c r="K184" s="13"/>
      <c r="L184" s="13"/>
      <c r="M184" s="96"/>
      <c r="N184" s="2"/>
      <c r="V184" s="50"/>
    </row>
    <row r="185" spans="1:22" ht="13.8" thickBot="1" x14ac:dyDescent="0.3">
      <c r="A185" s="292"/>
      <c r="B185" s="8"/>
      <c r="C185" s="8"/>
      <c r="D185" s="9"/>
      <c r="E185" s="10" t="s">
        <v>2</v>
      </c>
      <c r="F185" s="11"/>
      <c r="G185" s="302"/>
      <c r="H185" s="303"/>
      <c r="I185" s="304"/>
      <c r="J185" s="12" t="s">
        <v>39</v>
      </c>
      <c r="K185" s="13"/>
      <c r="L185" s="13"/>
      <c r="M185" s="96"/>
      <c r="N185" s="2"/>
      <c r="V185" s="50"/>
    </row>
    <row r="186" spans="1:22" ht="21.6" thickTop="1" thickBot="1" x14ac:dyDescent="0.3">
      <c r="A186" s="290">
        <f t="shared" ref="A186" si="39">A182+1</f>
        <v>43</v>
      </c>
      <c r="B186" s="74" t="s">
        <v>29</v>
      </c>
      <c r="C186" s="74" t="s">
        <v>31</v>
      </c>
      <c r="D186" s="74" t="s">
        <v>18</v>
      </c>
      <c r="E186" s="293" t="s">
        <v>33</v>
      </c>
      <c r="F186" s="293"/>
      <c r="G186" s="293" t="s">
        <v>24</v>
      </c>
      <c r="H186" s="294"/>
      <c r="I186" s="45"/>
      <c r="J186" s="42" t="s">
        <v>0</v>
      </c>
      <c r="K186" s="43"/>
      <c r="L186" s="43"/>
      <c r="M186" s="97"/>
      <c r="N186" s="2"/>
      <c r="V186" s="50"/>
    </row>
    <row r="187" spans="1:22" ht="13.8" thickBot="1" x14ac:dyDescent="0.3">
      <c r="A187" s="291"/>
      <c r="B187" s="7"/>
      <c r="C187" s="7"/>
      <c r="D187" s="4"/>
      <c r="E187" s="7"/>
      <c r="F187" s="7"/>
      <c r="G187" s="295"/>
      <c r="H187" s="296"/>
      <c r="I187" s="297"/>
      <c r="J187" s="40" t="s">
        <v>37</v>
      </c>
      <c r="K187" s="40"/>
      <c r="L187" s="40"/>
      <c r="M187" s="95"/>
      <c r="N187" s="2"/>
      <c r="V187" s="50">
        <v>0</v>
      </c>
    </row>
    <row r="188" spans="1:22" ht="21" thickBot="1" x14ac:dyDescent="0.3">
      <c r="A188" s="291"/>
      <c r="B188" s="75" t="s">
        <v>30</v>
      </c>
      <c r="C188" s="75" t="s">
        <v>32</v>
      </c>
      <c r="D188" s="75" t="s">
        <v>17</v>
      </c>
      <c r="E188" s="298" t="s">
        <v>34</v>
      </c>
      <c r="F188" s="298"/>
      <c r="G188" s="299"/>
      <c r="H188" s="300"/>
      <c r="I188" s="301"/>
      <c r="J188" s="12" t="s">
        <v>38</v>
      </c>
      <c r="K188" s="13"/>
      <c r="L188" s="13"/>
      <c r="M188" s="96"/>
      <c r="N188" s="2"/>
      <c r="V188" s="50"/>
    </row>
    <row r="189" spans="1:22" ht="13.8" thickBot="1" x14ac:dyDescent="0.3">
      <c r="A189" s="292"/>
      <c r="B189" s="8"/>
      <c r="C189" s="8"/>
      <c r="D189" s="9"/>
      <c r="E189" s="10" t="s">
        <v>2</v>
      </c>
      <c r="F189" s="11"/>
      <c r="G189" s="302"/>
      <c r="H189" s="303"/>
      <c r="I189" s="304"/>
      <c r="J189" s="12" t="s">
        <v>39</v>
      </c>
      <c r="K189" s="13"/>
      <c r="L189" s="13"/>
      <c r="M189" s="96"/>
      <c r="N189" s="2"/>
      <c r="V189" s="50"/>
    </row>
    <row r="190" spans="1:22" ht="21.6" thickTop="1" thickBot="1" x14ac:dyDescent="0.3">
      <c r="A190" s="290">
        <f t="shared" ref="A190" si="40">A186+1</f>
        <v>44</v>
      </c>
      <c r="B190" s="74" t="s">
        <v>29</v>
      </c>
      <c r="C190" s="74" t="s">
        <v>31</v>
      </c>
      <c r="D190" s="74" t="s">
        <v>18</v>
      </c>
      <c r="E190" s="293" t="s">
        <v>33</v>
      </c>
      <c r="F190" s="293"/>
      <c r="G190" s="293" t="s">
        <v>24</v>
      </c>
      <c r="H190" s="294"/>
      <c r="I190" s="45"/>
      <c r="J190" s="42" t="s">
        <v>0</v>
      </c>
      <c r="K190" s="43"/>
      <c r="L190" s="43"/>
      <c r="M190" s="97"/>
      <c r="N190" s="2"/>
      <c r="V190" s="50"/>
    </row>
    <row r="191" spans="1:22" ht="13.8" thickBot="1" x14ac:dyDescent="0.3">
      <c r="A191" s="291"/>
      <c r="B191" s="7"/>
      <c r="C191" s="7"/>
      <c r="D191" s="4"/>
      <c r="E191" s="7"/>
      <c r="F191" s="7"/>
      <c r="G191" s="295"/>
      <c r="H191" s="296"/>
      <c r="I191" s="297"/>
      <c r="J191" s="40" t="s">
        <v>37</v>
      </c>
      <c r="K191" s="40"/>
      <c r="L191" s="40"/>
      <c r="M191" s="95"/>
      <c r="N191" s="2"/>
      <c r="V191" s="50">
        <v>0</v>
      </c>
    </row>
    <row r="192" spans="1:22" ht="21" thickBot="1" x14ac:dyDescent="0.3">
      <c r="A192" s="291"/>
      <c r="B192" s="75" t="s">
        <v>30</v>
      </c>
      <c r="C192" s="75" t="s">
        <v>32</v>
      </c>
      <c r="D192" s="75" t="s">
        <v>17</v>
      </c>
      <c r="E192" s="298" t="s">
        <v>34</v>
      </c>
      <c r="F192" s="298"/>
      <c r="G192" s="299"/>
      <c r="H192" s="300"/>
      <c r="I192" s="301"/>
      <c r="J192" s="12" t="s">
        <v>38</v>
      </c>
      <c r="K192" s="13"/>
      <c r="L192" s="13"/>
      <c r="M192" s="96"/>
      <c r="N192" s="2"/>
      <c r="V192" s="50"/>
    </row>
    <row r="193" spans="1:22" ht="13.8" thickBot="1" x14ac:dyDescent="0.3">
      <c r="A193" s="292"/>
      <c r="B193" s="8"/>
      <c r="C193" s="8"/>
      <c r="D193" s="9"/>
      <c r="E193" s="10" t="s">
        <v>2</v>
      </c>
      <c r="F193" s="11"/>
      <c r="G193" s="302"/>
      <c r="H193" s="303"/>
      <c r="I193" s="304"/>
      <c r="J193" s="12" t="s">
        <v>39</v>
      </c>
      <c r="K193" s="13"/>
      <c r="L193" s="13"/>
      <c r="M193" s="96"/>
      <c r="N193" s="2"/>
      <c r="V193" s="50"/>
    </row>
    <row r="194" spans="1:22" ht="21.6" thickTop="1" thickBot="1" x14ac:dyDescent="0.3">
      <c r="A194" s="290">
        <f t="shared" ref="A194" si="41">A190+1</f>
        <v>45</v>
      </c>
      <c r="B194" s="74" t="s">
        <v>29</v>
      </c>
      <c r="C194" s="74" t="s">
        <v>31</v>
      </c>
      <c r="D194" s="74" t="s">
        <v>18</v>
      </c>
      <c r="E194" s="293" t="s">
        <v>33</v>
      </c>
      <c r="F194" s="293"/>
      <c r="G194" s="293" t="s">
        <v>24</v>
      </c>
      <c r="H194" s="294"/>
      <c r="I194" s="45"/>
      <c r="J194" s="42" t="s">
        <v>0</v>
      </c>
      <c r="K194" s="43"/>
      <c r="L194" s="43"/>
      <c r="M194" s="97"/>
      <c r="N194" s="2"/>
      <c r="V194" s="50"/>
    </row>
    <row r="195" spans="1:22" ht="13.8" thickBot="1" x14ac:dyDescent="0.3">
      <c r="A195" s="291"/>
      <c r="B195" s="7"/>
      <c r="C195" s="7"/>
      <c r="D195" s="4"/>
      <c r="E195" s="7"/>
      <c r="F195" s="7"/>
      <c r="G195" s="295"/>
      <c r="H195" s="296"/>
      <c r="I195" s="297"/>
      <c r="J195" s="40" t="s">
        <v>37</v>
      </c>
      <c r="K195" s="40"/>
      <c r="L195" s="40"/>
      <c r="M195" s="95"/>
      <c r="N195" s="2"/>
      <c r="V195" s="50">
        <v>0</v>
      </c>
    </row>
    <row r="196" spans="1:22" ht="21" thickBot="1" x14ac:dyDescent="0.3">
      <c r="A196" s="291"/>
      <c r="B196" s="75" t="s">
        <v>30</v>
      </c>
      <c r="C196" s="75" t="s">
        <v>32</v>
      </c>
      <c r="D196" s="75" t="s">
        <v>17</v>
      </c>
      <c r="E196" s="298" t="s">
        <v>34</v>
      </c>
      <c r="F196" s="298"/>
      <c r="G196" s="299"/>
      <c r="H196" s="300"/>
      <c r="I196" s="301"/>
      <c r="J196" s="12" t="s">
        <v>38</v>
      </c>
      <c r="K196" s="13"/>
      <c r="L196" s="13"/>
      <c r="M196" s="96"/>
      <c r="N196" s="2"/>
      <c r="V196" s="50"/>
    </row>
    <row r="197" spans="1:22" ht="13.8" thickBot="1" x14ac:dyDescent="0.3">
      <c r="A197" s="292"/>
      <c r="B197" s="8"/>
      <c r="C197" s="8"/>
      <c r="D197" s="9"/>
      <c r="E197" s="10" t="s">
        <v>2</v>
      </c>
      <c r="F197" s="11"/>
      <c r="G197" s="302"/>
      <c r="H197" s="303"/>
      <c r="I197" s="304"/>
      <c r="J197" s="12" t="s">
        <v>39</v>
      </c>
      <c r="K197" s="13"/>
      <c r="L197" s="13"/>
      <c r="M197" s="96"/>
      <c r="N197" s="2"/>
      <c r="V197" s="50"/>
    </row>
    <row r="198" spans="1:22" ht="21.6" thickTop="1" thickBot="1" x14ac:dyDescent="0.3">
      <c r="A198" s="290">
        <f t="shared" ref="A198" si="42">A194+1</f>
        <v>46</v>
      </c>
      <c r="B198" s="74" t="s">
        <v>29</v>
      </c>
      <c r="C198" s="74" t="s">
        <v>31</v>
      </c>
      <c r="D198" s="74" t="s">
        <v>18</v>
      </c>
      <c r="E198" s="293" t="s">
        <v>33</v>
      </c>
      <c r="F198" s="293"/>
      <c r="G198" s="293" t="s">
        <v>24</v>
      </c>
      <c r="H198" s="294"/>
      <c r="I198" s="45"/>
      <c r="J198" s="42" t="s">
        <v>0</v>
      </c>
      <c r="K198" s="43"/>
      <c r="L198" s="43"/>
      <c r="M198" s="97"/>
      <c r="N198" s="2"/>
      <c r="V198" s="50"/>
    </row>
    <row r="199" spans="1:22" ht="13.8" thickBot="1" x14ac:dyDescent="0.3">
      <c r="A199" s="291"/>
      <c r="B199" s="7"/>
      <c r="C199" s="7"/>
      <c r="D199" s="4"/>
      <c r="E199" s="7"/>
      <c r="F199" s="7"/>
      <c r="G199" s="295"/>
      <c r="H199" s="296"/>
      <c r="I199" s="297"/>
      <c r="J199" s="40" t="s">
        <v>37</v>
      </c>
      <c r="K199" s="40"/>
      <c r="L199" s="40"/>
      <c r="M199" s="95"/>
      <c r="N199" s="2"/>
      <c r="V199" s="50">
        <v>0</v>
      </c>
    </row>
    <row r="200" spans="1:22" ht="21" thickBot="1" x14ac:dyDescent="0.3">
      <c r="A200" s="291"/>
      <c r="B200" s="75" t="s">
        <v>30</v>
      </c>
      <c r="C200" s="75" t="s">
        <v>32</v>
      </c>
      <c r="D200" s="75" t="s">
        <v>17</v>
      </c>
      <c r="E200" s="298" t="s">
        <v>34</v>
      </c>
      <c r="F200" s="298"/>
      <c r="G200" s="299"/>
      <c r="H200" s="300"/>
      <c r="I200" s="301"/>
      <c r="J200" s="12" t="s">
        <v>38</v>
      </c>
      <c r="K200" s="13"/>
      <c r="L200" s="13"/>
      <c r="M200" s="96"/>
      <c r="N200" s="2"/>
      <c r="V200" s="50"/>
    </row>
    <row r="201" spans="1:22" ht="13.8" thickBot="1" x14ac:dyDescent="0.3">
      <c r="A201" s="292"/>
      <c r="B201" s="8"/>
      <c r="C201" s="8"/>
      <c r="D201" s="9"/>
      <c r="E201" s="10" t="s">
        <v>2</v>
      </c>
      <c r="F201" s="11"/>
      <c r="G201" s="302"/>
      <c r="H201" s="303"/>
      <c r="I201" s="304"/>
      <c r="J201" s="12" t="s">
        <v>39</v>
      </c>
      <c r="K201" s="13"/>
      <c r="L201" s="13"/>
      <c r="M201" s="96"/>
      <c r="N201" s="2"/>
      <c r="V201" s="50"/>
    </row>
    <row r="202" spans="1:22" ht="21.6" thickTop="1" thickBot="1" x14ac:dyDescent="0.3">
      <c r="A202" s="290">
        <f t="shared" ref="A202" si="43">A198+1</f>
        <v>47</v>
      </c>
      <c r="B202" s="74" t="s">
        <v>29</v>
      </c>
      <c r="C202" s="74" t="s">
        <v>31</v>
      </c>
      <c r="D202" s="74" t="s">
        <v>18</v>
      </c>
      <c r="E202" s="293" t="s">
        <v>33</v>
      </c>
      <c r="F202" s="293"/>
      <c r="G202" s="293" t="s">
        <v>24</v>
      </c>
      <c r="H202" s="294"/>
      <c r="I202" s="45"/>
      <c r="J202" s="42" t="s">
        <v>0</v>
      </c>
      <c r="K202" s="43"/>
      <c r="L202" s="43"/>
      <c r="M202" s="97"/>
      <c r="N202" s="2"/>
      <c r="V202" s="50"/>
    </row>
    <row r="203" spans="1:22" ht="13.8" thickBot="1" x14ac:dyDescent="0.3">
      <c r="A203" s="291"/>
      <c r="B203" s="7"/>
      <c r="C203" s="7"/>
      <c r="D203" s="4"/>
      <c r="E203" s="7"/>
      <c r="F203" s="7"/>
      <c r="G203" s="295"/>
      <c r="H203" s="296"/>
      <c r="I203" s="297"/>
      <c r="J203" s="40" t="s">
        <v>37</v>
      </c>
      <c r="K203" s="40"/>
      <c r="L203" s="40"/>
      <c r="M203" s="95"/>
      <c r="N203" s="2"/>
      <c r="V203" s="50">
        <v>0</v>
      </c>
    </row>
    <row r="204" spans="1:22" ht="21" thickBot="1" x14ac:dyDescent="0.3">
      <c r="A204" s="291"/>
      <c r="B204" s="75" t="s">
        <v>30</v>
      </c>
      <c r="C204" s="75" t="s">
        <v>32</v>
      </c>
      <c r="D204" s="75" t="s">
        <v>17</v>
      </c>
      <c r="E204" s="298" t="s">
        <v>34</v>
      </c>
      <c r="F204" s="298"/>
      <c r="G204" s="299"/>
      <c r="H204" s="300"/>
      <c r="I204" s="301"/>
      <c r="J204" s="12" t="s">
        <v>38</v>
      </c>
      <c r="K204" s="13"/>
      <c r="L204" s="13"/>
      <c r="M204" s="96"/>
      <c r="N204" s="2"/>
      <c r="V204" s="50"/>
    </row>
    <row r="205" spans="1:22" ht="13.8" thickBot="1" x14ac:dyDescent="0.3">
      <c r="A205" s="292"/>
      <c r="B205" s="8"/>
      <c r="C205" s="8"/>
      <c r="D205" s="9"/>
      <c r="E205" s="10" t="s">
        <v>2</v>
      </c>
      <c r="F205" s="11"/>
      <c r="G205" s="302"/>
      <c r="H205" s="303"/>
      <c r="I205" s="304"/>
      <c r="J205" s="12" t="s">
        <v>39</v>
      </c>
      <c r="K205" s="13"/>
      <c r="L205" s="13"/>
      <c r="M205" s="96"/>
      <c r="N205" s="2"/>
      <c r="V205" s="50"/>
    </row>
    <row r="206" spans="1:22" ht="21.6" thickTop="1" thickBot="1" x14ac:dyDescent="0.3">
      <c r="A206" s="290">
        <f t="shared" ref="A206" si="44">A202+1</f>
        <v>48</v>
      </c>
      <c r="B206" s="74" t="s">
        <v>29</v>
      </c>
      <c r="C206" s="74" t="s">
        <v>31</v>
      </c>
      <c r="D206" s="74" t="s">
        <v>18</v>
      </c>
      <c r="E206" s="293" t="s">
        <v>33</v>
      </c>
      <c r="F206" s="293"/>
      <c r="G206" s="293" t="s">
        <v>24</v>
      </c>
      <c r="H206" s="294"/>
      <c r="I206" s="45"/>
      <c r="J206" s="42" t="s">
        <v>0</v>
      </c>
      <c r="K206" s="43"/>
      <c r="L206" s="43"/>
      <c r="M206" s="97"/>
      <c r="N206" s="2"/>
      <c r="V206" s="50"/>
    </row>
    <row r="207" spans="1:22" ht="13.8" thickBot="1" x14ac:dyDescent="0.3">
      <c r="A207" s="291"/>
      <c r="B207" s="7"/>
      <c r="C207" s="7"/>
      <c r="D207" s="4"/>
      <c r="E207" s="7"/>
      <c r="F207" s="7"/>
      <c r="G207" s="295"/>
      <c r="H207" s="296"/>
      <c r="I207" s="297"/>
      <c r="J207" s="40" t="s">
        <v>37</v>
      </c>
      <c r="K207" s="40"/>
      <c r="L207" s="40"/>
      <c r="M207" s="95"/>
      <c r="N207" s="2"/>
      <c r="V207" s="50">
        <v>0</v>
      </c>
    </row>
    <row r="208" spans="1:22" ht="21" thickBot="1" x14ac:dyDescent="0.3">
      <c r="A208" s="291"/>
      <c r="B208" s="75" t="s">
        <v>30</v>
      </c>
      <c r="C208" s="75" t="s">
        <v>32</v>
      </c>
      <c r="D208" s="75" t="s">
        <v>17</v>
      </c>
      <c r="E208" s="298" t="s">
        <v>34</v>
      </c>
      <c r="F208" s="298"/>
      <c r="G208" s="299"/>
      <c r="H208" s="300"/>
      <c r="I208" s="301"/>
      <c r="J208" s="12" t="s">
        <v>38</v>
      </c>
      <c r="K208" s="13"/>
      <c r="L208" s="13"/>
      <c r="M208" s="96"/>
      <c r="N208" s="2"/>
      <c r="V208" s="50"/>
    </row>
    <row r="209" spans="1:22" ht="13.8" thickBot="1" x14ac:dyDescent="0.3">
      <c r="A209" s="292"/>
      <c r="B209" s="8"/>
      <c r="C209" s="8"/>
      <c r="D209" s="9"/>
      <c r="E209" s="10" t="s">
        <v>2</v>
      </c>
      <c r="F209" s="11"/>
      <c r="G209" s="302"/>
      <c r="H209" s="303"/>
      <c r="I209" s="304"/>
      <c r="J209" s="12" t="s">
        <v>39</v>
      </c>
      <c r="K209" s="13"/>
      <c r="L209" s="13"/>
      <c r="M209" s="96"/>
      <c r="N209" s="2"/>
      <c r="V209" s="50"/>
    </row>
    <row r="210" spans="1:22" ht="21.6" thickTop="1" thickBot="1" x14ac:dyDescent="0.3">
      <c r="A210" s="290">
        <f t="shared" ref="A210" si="45">A206+1</f>
        <v>49</v>
      </c>
      <c r="B210" s="74" t="s">
        <v>29</v>
      </c>
      <c r="C210" s="74" t="s">
        <v>31</v>
      </c>
      <c r="D210" s="74" t="s">
        <v>18</v>
      </c>
      <c r="E210" s="293" t="s">
        <v>33</v>
      </c>
      <c r="F210" s="293"/>
      <c r="G210" s="293" t="s">
        <v>24</v>
      </c>
      <c r="H210" s="294"/>
      <c r="I210" s="45"/>
      <c r="J210" s="42" t="s">
        <v>0</v>
      </c>
      <c r="K210" s="43"/>
      <c r="L210" s="43"/>
      <c r="M210" s="97"/>
      <c r="N210" s="2"/>
      <c r="V210" s="50"/>
    </row>
    <row r="211" spans="1:22" ht="13.8" thickBot="1" x14ac:dyDescent="0.3">
      <c r="A211" s="291"/>
      <c r="B211" s="7"/>
      <c r="C211" s="7"/>
      <c r="D211" s="4"/>
      <c r="E211" s="7"/>
      <c r="F211" s="7"/>
      <c r="G211" s="295"/>
      <c r="H211" s="296"/>
      <c r="I211" s="297"/>
      <c r="J211" s="40" t="s">
        <v>37</v>
      </c>
      <c r="K211" s="40"/>
      <c r="L211" s="40"/>
      <c r="M211" s="95"/>
      <c r="N211" s="2"/>
      <c r="V211" s="50">
        <v>0</v>
      </c>
    </row>
    <row r="212" spans="1:22" ht="21" thickBot="1" x14ac:dyDescent="0.3">
      <c r="A212" s="291"/>
      <c r="B212" s="75" t="s">
        <v>30</v>
      </c>
      <c r="C212" s="75" t="s">
        <v>32</v>
      </c>
      <c r="D212" s="75" t="s">
        <v>17</v>
      </c>
      <c r="E212" s="298" t="s">
        <v>34</v>
      </c>
      <c r="F212" s="298"/>
      <c r="G212" s="299"/>
      <c r="H212" s="300"/>
      <c r="I212" s="301"/>
      <c r="J212" s="12" t="s">
        <v>38</v>
      </c>
      <c r="K212" s="13"/>
      <c r="L212" s="13"/>
      <c r="M212" s="96"/>
      <c r="N212" s="2"/>
      <c r="V212" s="50"/>
    </row>
    <row r="213" spans="1:22" ht="13.8" thickBot="1" x14ac:dyDescent="0.3">
      <c r="A213" s="292"/>
      <c r="B213" s="8"/>
      <c r="C213" s="8"/>
      <c r="D213" s="9"/>
      <c r="E213" s="10" t="s">
        <v>2</v>
      </c>
      <c r="F213" s="11"/>
      <c r="G213" s="302"/>
      <c r="H213" s="303"/>
      <c r="I213" s="304"/>
      <c r="J213" s="12" t="s">
        <v>39</v>
      </c>
      <c r="K213" s="13"/>
      <c r="L213" s="13"/>
      <c r="M213" s="96"/>
      <c r="N213" s="2"/>
      <c r="V213" s="50"/>
    </row>
    <row r="214" spans="1:22" ht="21.6" thickTop="1" thickBot="1" x14ac:dyDescent="0.3">
      <c r="A214" s="290">
        <f t="shared" ref="A214" si="46">A210+1</f>
        <v>50</v>
      </c>
      <c r="B214" s="74" t="s">
        <v>29</v>
      </c>
      <c r="C214" s="74" t="s">
        <v>31</v>
      </c>
      <c r="D214" s="74" t="s">
        <v>18</v>
      </c>
      <c r="E214" s="293" t="s">
        <v>33</v>
      </c>
      <c r="F214" s="293"/>
      <c r="G214" s="293" t="s">
        <v>24</v>
      </c>
      <c r="H214" s="294"/>
      <c r="I214" s="45"/>
      <c r="J214" s="42" t="s">
        <v>0</v>
      </c>
      <c r="K214" s="43"/>
      <c r="L214" s="43"/>
      <c r="M214" s="97"/>
      <c r="N214" s="2"/>
      <c r="V214" s="50"/>
    </row>
    <row r="215" spans="1:22" ht="13.8" thickBot="1" x14ac:dyDescent="0.3">
      <c r="A215" s="291"/>
      <c r="B215" s="7"/>
      <c r="C215" s="7"/>
      <c r="D215" s="4"/>
      <c r="E215" s="7"/>
      <c r="F215" s="7"/>
      <c r="G215" s="295"/>
      <c r="H215" s="296"/>
      <c r="I215" s="297"/>
      <c r="J215" s="40" t="s">
        <v>37</v>
      </c>
      <c r="K215" s="40"/>
      <c r="L215" s="40"/>
      <c r="M215" s="95"/>
      <c r="N215" s="2"/>
      <c r="V215" s="50">
        <v>0</v>
      </c>
    </row>
    <row r="216" spans="1:22" ht="21" thickBot="1" x14ac:dyDescent="0.3">
      <c r="A216" s="291"/>
      <c r="B216" s="75" t="s">
        <v>30</v>
      </c>
      <c r="C216" s="75" t="s">
        <v>32</v>
      </c>
      <c r="D216" s="75" t="s">
        <v>17</v>
      </c>
      <c r="E216" s="298" t="s">
        <v>34</v>
      </c>
      <c r="F216" s="298"/>
      <c r="G216" s="299"/>
      <c r="H216" s="300"/>
      <c r="I216" s="301"/>
      <c r="J216" s="12" t="s">
        <v>38</v>
      </c>
      <c r="K216" s="13"/>
      <c r="L216" s="13"/>
      <c r="M216" s="96"/>
      <c r="N216" s="2"/>
      <c r="V216" s="50"/>
    </row>
    <row r="217" spans="1:22" ht="13.8" thickBot="1" x14ac:dyDescent="0.3">
      <c r="A217" s="292"/>
      <c r="B217" s="8"/>
      <c r="C217" s="8"/>
      <c r="D217" s="9"/>
      <c r="E217" s="10" t="s">
        <v>2</v>
      </c>
      <c r="F217" s="11"/>
      <c r="G217" s="302"/>
      <c r="H217" s="303"/>
      <c r="I217" s="304"/>
      <c r="J217" s="12" t="s">
        <v>39</v>
      </c>
      <c r="K217" s="13"/>
      <c r="L217" s="13"/>
      <c r="M217" s="96"/>
      <c r="N217" s="2"/>
      <c r="V217" s="50"/>
    </row>
    <row r="218" spans="1:22" ht="21.6" thickTop="1" thickBot="1" x14ac:dyDescent="0.3">
      <c r="A218" s="290">
        <f t="shared" ref="A218" si="47">A214+1</f>
        <v>51</v>
      </c>
      <c r="B218" s="74" t="s">
        <v>29</v>
      </c>
      <c r="C218" s="74" t="s">
        <v>31</v>
      </c>
      <c r="D218" s="74" t="s">
        <v>18</v>
      </c>
      <c r="E218" s="293" t="s">
        <v>33</v>
      </c>
      <c r="F218" s="293"/>
      <c r="G218" s="293" t="s">
        <v>24</v>
      </c>
      <c r="H218" s="294"/>
      <c r="I218" s="45"/>
      <c r="J218" s="42" t="s">
        <v>0</v>
      </c>
      <c r="K218" s="43"/>
      <c r="L218" s="43"/>
      <c r="M218" s="97"/>
      <c r="N218" s="2"/>
      <c r="V218" s="50"/>
    </row>
    <row r="219" spans="1:22" ht="13.8" thickBot="1" x14ac:dyDescent="0.3">
      <c r="A219" s="291"/>
      <c r="B219" s="7"/>
      <c r="C219" s="7"/>
      <c r="D219" s="4"/>
      <c r="E219" s="7"/>
      <c r="F219" s="7"/>
      <c r="G219" s="295"/>
      <c r="H219" s="296"/>
      <c r="I219" s="297"/>
      <c r="J219" s="40" t="s">
        <v>37</v>
      </c>
      <c r="K219" s="40"/>
      <c r="L219" s="40"/>
      <c r="M219" s="95"/>
      <c r="N219" s="2"/>
      <c r="V219" s="50">
        <v>0</v>
      </c>
    </row>
    <row r="220" spans="1:22" ht="21" thickBot="1" x14ac:dyDescent="0.3">
      <c r="A220" s="291"/>
      <c r="B220" s="75" t="s">
        <v>30</v>
      </c>
      <c r="C220" s="75" t="s">
        <v>32</v>
      </c>
      <c r="D220" s="75" t="s">
        <v>17</v>
      </c>
      <c r="E220" s="298" t="s">
        <v>34</v>
      </c>
      <c r="F220" s="298"/>
      <c r="G220" s="299"/>
      <c r="H220" s="300"/>
      <c r="I220" s="301"/>
      <c r="J220" s="12" t="s">
        <v>38</v>
      </c>
      <c r="K220" s="13"/>
      <c r="L220" s="13"/>
      <c r="M220" s="96"/>
      <c r="N220" s="2"/>
      <c r="V220" s="50"/>
    </row>
    <row r="221" spans="1:22" ht="13.8" thickBot="1" x14ac:dyDescent="0.3">
      <c r="A221" s="292"/>
      <c r="B221" s="8"/>
      <c r="C221" s="8"/>
      <c r="D221" s="9"/>
      <c r="E221" s="10" t="s">
        <v>2</v>
      </c>
      <c r="F221" s="11"/>
      <c r="G221" s="302"/>
      <c r="H221" s="303"/>
      <c r="I221" s="304"/>
      <c r="J221" s="12" t="s">
        <v>39</v>
      </c>
      <c r="K221" s="13"/>
      <c r="L221" s="13"/>
      <c r="M221" s="96"/>
      <c r="N221" s="2"/>
      <c r="V221" s="50"/>
    </row>
    <row r="222" spans="1:22" ht="21.6" thickTop="1" thickBot="1" x14ac:dyDescent="0.3">
      <c r="A222" s="290">
        <f t="shared" ref="A222" si="48">A218+1</f>
        <v>52</v>
      </c>
      <c r="B222" s="74" t="s">
        <v>29</v>
      </c>
      <c r="C222" s="74" t="s">
        <v>31</v>
      </c>
      <c r="D222" s="74" t="s">
        <v>18</v>
      </c>
      <c r="E222" s="293" t="s">
        <v>33</v>
      </c>
      <c r="F222" s="293"/>
      <c r="G222" s="293" t="s">
        <v>24</v>
      </c>
      <c r="H222" s="294"/>
      <c r="I222" s="45"/>
      <c r="J222" s="42" t="s">
        <v>0</v>
      </c>
      <c r="K222" s="43"/>
      <c r="L222" s="43"/>
      <c r="M222" s="97"/>
      <c r="N222" s="2"/>
      <c r="V222" s="50"/>
    </row>
    <row r="223" spans="1:22" ht="13.8" thickBot="1" x14ac:dyDescent="0.3">
      <c r="A223" s="291"/>
      <c r="B223" s="7"/>
      <c r="C223" s="7"/>
      <c r="D223" s="4"/>
      <c r="E223" s="7"/>
      <c r="F223" s="7"/>
      <c r="G223" s="295"/>
      <c r="H223" s="296"/>
      <c r="I223" s="297"/>
      <c r="J223" s="40" t="s">
        <v>37</v>
      </c>
      <c r="K223" s="40"/>
      <c r="L223" s="40"/>
      <c r="M223" s="95"/>
      <c r="N223" s="2"/>
      <c r="V223" s="50">
        <v>0</v>
      </c>
    </row>
    <row r="224" spans="1:22" ht="21" thickBot="1" x14ac:dyDescent="0.3">
      <c r="A224" s="291"/>
      <c r="B224" s="75" t="s">
        <v>30</v>
      </c>
      <c r="C224" s="75" t="s">
        <v>32</v>
      </c>
      <c r="D224" s="75" t="s">
        <v>17</v>
      </c>
      <c r="E224" s="298" t="s">
        <v>34</v>
      </c>
      <c r="F224" s="298"/>
      <c r="G224" s="299"/>
      <c r="H224" s="300"/>
      <c r="I224" s="301"/>
      <c r="J224" s="12" t="s">
        <v>38</v>
      </c>
      <c r="K224" s="13"/>
      <c r="L224" s="13"/>
      <c r="M224" s="96"/>
      <c r="N224" s="2"/>
      <c r="V224" s="50"/>
    </row>
    <row r="225" spans="1:22" ht="13.8" thickBot="1" x14ac:dyDescent="0.3">
      <c r="A225" s="292"/>
      <c r="B225" s="8"/>
      <c r="C225" s="8"/>
      <c r="D225" s="9"/>
      <c r="E225" s="10" t="s">
        <v>2</v>
      </c>
      <c r="F225" s="11"/>
      <c r="G225" s="302"/>
      <c r="H225" s="303"/>
      <c r="I225" s="304"/>
      <c r="J225" s="12" t="s">
        <v>39</v>
      </c>
      <c r="K225" s="13"/>
      <c r="L225" s="13"/>
      <c r="M225" s="96"/>
      <c r="N225" s="2"/>
      <c r="V225" s="50"/>
    </row>
    <row r="226" spans="1:22" ht="21.6" thickTop="1" thickBot="1" x14ac:dyDescent="0.3">
      <c r="A226" s="290">
        <f t="shared" ref="A226" si="49">A222+1</f>
        <v>53</v>
      </c>
      <c r="B226" s="74" t="s">
        <v>29</v>
      </c>
      <c r="C226" s="74" t="s">
        <v>31</v>
      </c>
      <c r="D226" s="74" t="s">
        <v>18</v>
      </c>
      <c r="E226" s="293" t="s">
        <v>33</v>
      </c>
      <c r="F226" s="293"/>
      <c r="G226" s="293" t="s">
        <v>24</v>
      </c>
      <c r="H226" s="294"/>
      <c r="I226" s="45"/>
      <c r="J226" s="42" t="s">
        <v>0</v>
      </c>
      <c r="K226" s="43"/>
      <c r="L226" s="43"/>
      <c r="M226" s="97"/>
      <c r="N226" s="2"/>
      <c r="V226" s="50"/>
    </row>
    <row r="227" spans="1:22" ht="13.8" thickBot="1" x14ac:dyDescent="0.3">
      <c r="A227" s="291"/>
      <c r="B227" s="7"/>
      <c r="C227" s="7"/>
      <c r="D227" s="4"/>
      <c r="E227" s="7"/>
      <c r="F227" s="7"/>
      <c r="G227" s="295"/>
      <c r="H227" s="296"/>
      <c r="I227" s="297"/>
      <c r="J227" s="40" t="s">
        <v>37</v>
      </c>
      <c r="K227" s="40"/>
      <c r="L227" s="40"/>
      <c r="M227" s="95"/>
      <c r="N227" s="2"/>
      <c r="V227" s="50">
        <v>0</v>
      </c>
    </row>
    <row r="228" spans="1:22" ht="21" thickBot="1" x14ac:dyDescent="0.3">
      <c r="A228" s="291"/>
      <c r="B228" s="75" t="s">
        <v>30</v>
      </c>
      <c r="C228" s="75" t="s">
        <v>32</v>
      </c>
      <c r="D228" s="75" t="s">
        <v>17</v>
      </c>
      <c r="E228" s="298" t="s">
        <v>34</v>
      </c>
      <c r="F228" s="298"/>
      <c r="G228" s="299"/>
      <c r="H228" s="300"/>
      <c r="I228" s="301"/>
      <c r="J228" s="12" t="s">
        <v>38</v>
      </c>
      <c r="K228" s="13"/>
      <c r="L228" s="13"/>
      <c r="M228" s="96"/>
      <c r="N228" s="2"/>
      <c r="V228" s="50"/>
    </row>
    <row r="229" spans="1:22" ht="13.8" thickBot="1" x14ac:dyDescent="0.3">
      <c r="A229" s="292"/>
      <c r="B229" s="8"/>
      <c r="C229" s="8"/>
      <c r="D229" s="9"/>
      <c r="E229" s="10" t="s">
        <v>2</v>
      </c>
      <c r="F229" s="11"/>
      <c r="G229" s="302"/>
      <c r="H229" s="303"/>
      <c r="I229" s="304"/>
      <c r="J229" s="12" t="s">
        <v>39</v>
      </c>
      <c r="K229" s="13"/>
      <c r="L229" s="13"/>
      <c r="M229" s="96"/>
      <c r="N229" s="2"/>
      <c r="V229" s="50"/>
    </row>
    <row r="230" spans="1:22" ht="21.6" thickTop="1" thickBot="1" x14ac:dyDescent="0.3">
      <c r="A230" s="290">
        <f t="shared" ref="A230" si="50">A226+1</f>
        <v>54</v>
      </c>
      <c r="B230" s="74" t="s">
        <v>29</v>
      </c>
      <c r="C230" s="74" t="s">
        <v>31</v>
      </c>
      <c r="D230" s="74" t="s">
        <v>18</v>
      </c>
      <c r="E230" s="293" t="s">
        <v>33</v>
      </c>
      <c r="F230" s="293"/>
      <c r="G230" s="293" t="s">
        <v>24</v>
      </c>
      <c r="H230" s="294"/>
      <c r="I230" s="45"/>
      <c r="J230" s="42" t="s">
        <v>0</v>
      </c>
      <c r="K230" s="43"/>
      <c r="L230" s="43"/>
      <c r="M230" s="97"/>
      <c r="N230" s="2"/>
      <c r="V230" s="50"/>
    </row>
    <row r="231" spans="1:22" ht="13.8" thickBot="1" x14ac:dyDescent="0.3">
      <c r="A231" s="291"/>
      <c r="B231" s="7"/>
      <c r="C231" s="7"/>
      <c r="D231" s="4"/>
      <c r="E231" s="7"/>
      <c r="F231" s="7"/>
      <c r="G231" s="295"/>
      <c r="H231" s="296"/>
      <c r="I231" s="297"/>
      <c r="J231" s="40" t="s">
        <v>37</v>
      </c>
      <c r="K231" s="40"/>
      <c r="L231" s="40"/>
      <c r="M231" s="95"/>
      <c r="N231" s="2"/>
      <c r="V231" s="50">
        <v>0</v>
      </c>
    </row>
    <row r="232" spans="1:22" ht="21" thickBot="1" x14ac:dyDescent="0.3">
      <c r="A232" s="291"/>
      <c r="B232" s="75" t="s">
        <v>30</v>
      </c>
      <c r="C232" s="75" t="s">
        <v>32</v>
      </c>
      <c r="D232" s="75" t="s">
        <v>17</v>
      </c>
      <c r="E232" s="298" t="s">
        <v>34</v>
      </c>
      <c r="F232" s="298"/>
      <c r="G232" s="299"/>
      <c r="H232" s="300"/>
      <c r="I232" s="301"/>
      <c r="J232" s="12" t="s">
        <v>38</v>
      </c>
      <c r="K232" s="13"/>
      <c r="L232" s="13"/>
      <c r="M232" s="96"/>
      <c r="N232" s="2"/>
      <c r="V232" s="50"/>
    </row>
    <row r="233" spans="1:22" ht="13.8" thickBot="1" x14ac:dyDescent="0.3">
      <c r="A233" s="292"/>
      <c r="B233" s="8"/>
      <c r="C233" s="8"/>
      <c r="D233" s="9"/>
      <c r="E233" s="10" t="s">
        <v>2</v>
      </c>
      <c r="F233" s="11"/>
      <c r="G233" s="302"/>
      <c r="H233" s="303"/>
      <c r="I233" s="304"/>
      <c r="J233" s="12" t="s">
        <v>39</v>
      </c>
      <c r="K233" s="13"/>
      <c r="L233" s="13"/>
      <c r="M233" s="96"/>
      <c r="N233" s="2"/>
      <c r="V233" s="50"/>
    </row>
    <row r="234" spans="1:22" ht="21.6" thickTop="1" thickBot="1" x14ac:dyDescent="0.3">
      <c r="A234" s="290">
        <f t="shared" ref="A234" si="51">A230+1</f>
        <v>55</v>
      </c>
      <c r="B234" s="74" t="s">
        <v>29</v>
      </c>
      <c r="C234" s="74" t="s">
        <v>31</v>
      </c>
      <c r="D234" s="74" t="s">
        <v>18</v>
      </c>
      <c r="E234" s="293" t="s">
        <v>33</v>
      </c>
      <c r="F234" s="293"/>
      <c r="G234" s="293" t="s">
        <v>24</v>
      </c>
      <c r="H234" s="294"/>
      <c r="I234" s="45"/>
      <c r="J234" s="42" t="s">
        <v>0</v>
      </c>
      <c r="K234" s="43"/>
      <c r="L234" s="43"/>
      <c r="M234" s="97"/>
      <c r="N234" s="2"/>
      <c r="V234" s="50"/>
    </row>
    <row r="235" spans="1:22" ht="13.8" thickBot="1" x14ac:dyDescent="0.3">
      <c r="A235" s="291"/>
      <c r="B235" s="7"/>
      <c r="C235" s="7"/>
      <c r="D235" s="4"/>
      <c r="E235" s="7"/>
      <c r="F235" s="7"/>
      <c r="G235" s="295"/>
      <c r="H235" s="296"/>
      <c r="I235" s="297"/>
      <c r="J235" s="40" t="s">
        <v>37</v>
      </c>
      <c r="K235" s="40"/>
      <c r="L235" s="40"/>
      <c r="M235" s="95"/>
      <c r="N235" s="2"/>
      <c r="V235" s="50">
        <v>0</v>
      </c>
    </row>
    <row r="236" spans="1:22" ht="21" thickBot="1" x14ac:dyDescent="0.3">
      <c r="A236" s="291"/>
      <c r="B236" s="75" t="s">
        <v>30</v>
      </c>
      <c r="C236" s="75" t="s">
        <v>32</v>
      </c>
      <c r="D236" s="75" t="s">
        <v>17</v>
      </c>
      <c r="E236" s="298" t="s">
        <v>34</v>
      </c>
      <c r="F236" s="298"/>
      <c r="G236" s="299"/>
      <c r="H236" s="300"/>
      <c r="I236" s="301"/>
      <c r="J236" s="12" t="s">
        <v>38</v>
      </c>
      <c r="K236" s="13"/>
      <c r="L236" s="13"/>
      <c r="M236" s="96"/>
      <c r="N236" s="2"/>
      <c r="V236" s="50"/>
    </row>
    <row r="237" spans="1:22" ht="13.8" thickBot="1" x14ac:dyDescent="0.3">
      <c r="A237" s="292"/>
      <c r="B237" s="8"/>
      <c r="C237" s="8"/>
      <c r="D237" s="9"/>
      <c r="E237" s="10" t="s">
        <v>2</v>
      </c>
      <c r="F237" s="11"/>
      <c r="G237" s="302"/>
      <c r="H237" s="303"/>
      <c r="I237" s="304"/>
      <c r="J237" s="12" t="s">
        <v>39</v>
      </c>
      <c r="K237" s="13"/>
      <c r="L237" s="13"/>
      <c r="M237" s="96"/>
      <c r="N237" s="2"/>
      <c r="V237" s="50"/>
    </row>
    <row r="238" spans="1:22" ht="21.6" thickTop="1" thickBot="1" x14ac:dyDescent="0.3">
      <c r="A238" s="290">
        <f t="shared" ref="A238" si="52">A234+1</f>
        <v>56</v>
      </c>
      <c r="B238" s="74" t="s">
        <v>29</v>
      </c>
      <c r="C238" s="74" t="s">
        <v>31</v>
      </c>
      <c r="D238" s="74" t="s">
        <v>18</v>
      </c>
      <c r="E238" s="293" t="s">
        <v>33</v>
      </c>
      <c r="F238" s="293"/>
      <c r="G238" s="293" t="s">
        <v>24</v>
      </c>
      <c r="H238" s="294"/>
      <c r="I238" s="45"/>
      <c r="J238" s="42" t="s">
        <v>0</v>
      </c>
      <c r="K238" s="43"/>
      <c r="L238" s="43"/>
      <c r="M238" s="97"/>
      <c r="N238" s="2"/>
      <c r="V238" s="50"/>
    </row>
    <row r="239" spans="1:22" ht="13.8" thickBot="1" x14ac:dyDescent="0.3">
      <c r="A239" s="291"/>
      <c r="B239" s="7"/>
      <c r="C239" s="7"/>
      <c r="D239" s="4"/>
      <c r="E239" s="7"/>
      <c r="F239" s="7"/>
      <c r="G239" s="295"/>
      <c r="H239" s="296"/>
      <c r="I239" s="297"/>
      <c r="J239" s="40" t="s">
        <v>37</v>
      </c>
      <c r="K239" s="40"/>
      <c r="L239" s="40"/>
      <c r="M239" s="95"/>
      <c r="N239" s="2"/>
      <c r="V239" s="50">
        <v>0</v>
      </c>
    </row>
    <row r="240" spans="1:22" ht="21" thickBot="1" x14ac:dyDescent="0.3">
      <c r="A240" s="291"/>
      <c r="B240" s="75" t="s">
        <v>30</v>
      </c>
      <c r="C240" s="75" t="s">
        <v>32</v>
      </c>
      <c r="D240" s="75" t="s">
        <v>17</v>
      </c>
      <c r="E240" s="298" t="s">
        <v>34</v>
      </c>
      <c r="F240" s="298"/>
      <c r="G240" s="299"/>
      <c r="H240" s="300"/>
      <c r="I240" s="301"/>
      <c r="J240" s="12" t="s">
        <v>38</v>
      </c>
      <c r="K240" s="13"/>
      <c r="L240" s="13"/>
      <c r="M240" s="96"/>
      <c r="N240" s="2"/>
      <c r="V240" s="50"/>
    </row>
    <row r="241" spans="1:22" ht="13.8" thickBot="1" x14ac:dyDescent="0.3">
      <c r="A241" s="292"/>
      <c r="B241" s="8"/>
      <c r="C241" s="8"/>
      <c r="D241" s="9"/>
      <c r="E241" s="10" t="s">
        <v>2</v>
      </c>
      <c r="F241" s="11"/>
      <c r="G241" s="302"/>
      <c r="H241" s="303"/>
      <c r="I241" s="304"/>
      <c r="J241" s="12" t="s">
        <v>39</v>
      </c>
      <c r="K241" s="13"/>
      <c r="L241" s="13"/>
      <c r="M241" s="96"/>
      <c r="N241" s="2"/>
      <c r="V241" s="50"/>
    </row>
    <row r="242" spans="1:22" ht="21.6" thickTop="1" thickBot="1" x14ac:dyDescent="0.3">
      <c r="A242" s="290">
        <f t="shared" ref="A242" si="53">A238+1</f>
        <v>57</v>
      </c>
      <c r="B242" s="74" t="s">
        <v>29</v>
      </c>
      <c r="C242" s="74" t="s">
        <v>31</v>
      </c>
      <c r="D242" s="74" t="s">
        <v>18</v>
      </c>
      <c r="E242" s="293" t="s">
        <v>33</v>
      </c>
      <c r="F242" s="293"/>
      <c r="G242" s="293" t="s">
        <v>24</v>
      </c>
      <c r="H242" s="294"/>
      <c r="I242" s="45"/>
      <c r="J242" s="42" t="s">
        <v>0</v>
      </c>
      <c r="K242" s="43"/>
      <c r="L242" s="43"/>
      <c r="M242" s="97"/>
      <c r="N242" s="2"/>
      <c r="V242" s="50"/>
    </row>
    <row r="243" spans="1:22" ht="13.8" thickBot="1" x14ac:dyDescent="0.3">
      <c r="A243" s="291"/>
      <c r="B243" s="7"/>
      <c r="C243" s="7"/>
      <c r="D243" s="4"/>
      <c r="E243" s="7"/>
      <c r="F243" s="7"/>
      <c r="G243" s="295"/>
      <c r="H243" s="296"/>
      <c r="I243" s="297"/>
      <c r="J243" s="40" t="s">
        <v>37</v>
      </c>
      <c r="K243" s="40"/>
      <c r="L243" s="40"/>
      <c r="M243" s="95"/>
      <c r="N243" s="2"/>
      <c r="V243" s="50">
        <v>0</v>
      </c>
    </row>
    <row r="244" spans="1:22" ht="21" thickBot="1" x14ac:dyDescent="0.3">
      <c r="A244" s="291"/>
      <c r="B244" s="75" t="s">
        <v>30</v>
      </c>
      <c r="C244" s="75" t="s">
        <v>32</v>
      </c>
      <c r="D244" s="75" t="s">
        <v>17</v>
      </c>
      <c r="E244" s="298" t="s">
        <v>34</v>
      </c>
      <c r="F244" s="298"/>
      <c r="G244" s="299"/>
      <c r="H244" s="300"/>
      <c r="I244" s="301"/>
      <c r="J244" s="12" t="s">
        <v>38</v>
      </c>
      <c r="K244" s="13"/>
      <c r="L244" s="13"/>
      <c r="M244" s="96"/>
      <c r="N244" s="2"/>
      <c r="V244" s="50"/>
    </row>
    <row r="245" spans="1:22" ht="13.8" thickBot="1" x14ac:dyDescent="0.3">
      <c r="A245" s="292"/>
      <c r="B245" s="8"/>
      <c r="C245" s="8"/>
      <c r="D245" s="9"/>
      <c r="E245" s="10" t="s">
        <v>2</v>
      </c>
      <c r="F245" s="11"/>
      <c r="G245" s="302"/>
      <c r="H245" s="303"/>
      <c r="I245" s="304"/>
      <c r="J245" s="12" t="s">
        <v>39</v>
      </c>
      <c r="K245" s="13"/>
      <c r="L245" s="13"/>
      <c r="M245" s="96"/>
      <c r="N245" s="2"/>
      <c r="V245" s="50"/>
    </row>
    <row r="246" spans="1:22" ht="21.6" thickTop="1" thickBot="1" x14ac:dyDescent="0.3">
      <c r="A246" s="290">
        <f t="shared" ref="A246" si="54">A242+1</f>
        <v>58</v>
      </c>
      <c r="B246" s="74" t="s">
        <v>29</v>
      </c>
      <c r="C246" s="74" t="s">
        <v>31</v>
      </c>
      <c r="D246" s="74" t="s">
        <v>18</v>
      </c>
      <c r="E246" s="293" t="s">
        <v>33</v>
      </c>
      <c r="F246" s="293"/>
      <c r="G246" s="293" t="s">
        <v>24</v>
      </c>
      <c r="H246" s="294"/>
      <c r="I246" s="45"/>
      <c r="J246" s="42" t="s">
        <v>0</v>
      </c>
      <c r="K246" s="43"/>
      <c r="L246" s="43"/>
      <c r="M246" s="97"/>
      <c r="N246" s="2"/>
      <c r="V246" s="50"/>
    </row>
    <row r="247" spans="1:22" ht="13.8" thickBot="1" x14ac:dyDescent="0.3">
      <c r="A247" s="291"/>
      <c r="B247" s="7"/>
      <c r="C247" s="7"/>
      <c r="D247" s="4"/>
      <c r="E247" s="7"/>
      <c r="F247" s="7"/>
      <c r="G247" s="295"/>
      <c r="H247" s="296"/>
      <c r="I247" s="297"/>
      <c r="J247" s="40" t="s">
        <v>37</v>
      </c>
      <c r="K247" s="40"/>
      <c r="L247" s="40"/>
      <c r="M247" s="95"/>
      <c r="N247" s="2"/>
      <c r="V247" s="50">
        <v>0</v>
      </c>
    </row>
    <row r="248" spans="1:22" ht="21" thickBot="1" x14ac:dyDescent="0.3">
      <c r="A248" s="291"/>
      <c r="B248" s="75" t="s">
        <v>30</v>
      </c>
      <c r="C248" s="75" t="s">
        <v>32</v>
      </c>
      <c r="D248" s="75" t="s">
        <v>17</v>
      </c>
      <c r="E248" s="298" t="s">
        <v>34</v>
      </c>
      <c r="F248" s="298"/>
      <c r="G248" s="299"/>
      <c r="H248" s="300"/>
      <c r="I248" s="301"/>
      <c r="J248" s="12" t="s">
        <v>38</v>
      </c>
      <c r="K248" s="13"/>
      <c r="L248" s="13"/>
      <c r="M248" s="96"/>
      <c r="N248" s="2"/>
      <c r="V248" s="50"/>
    </row>
    <row r="249" spans="1:22" ht="13.8" thickBot="1" x14ac:dyDescent="0.3">
      <c r="A249" s="292"/>
      <c r="B249" s="8"/>
      <c r="C249" s="8"/>
      <c r="D249" s="9"/>
      <c r="E249" s="10" t="s">
        <v>2</v>
      </c>
      <c r="F249" s="11"/>
      <c r="G249" s="302"/>
      <c r="H249" s="303"/>
      <c r="I249" s="304"/>
      <c r="J249" s="12" t="s">
        <v>39</v>
      </c>
      <c r="K249" s="13"/>
      <c r="L249" s="13"/>
      <c r="M249" s="96"/>
      <c r="N249" s="2"/>
      <c r="V249" s="50"/>
    </row>
    <row r="250" spans="1:22" ht="21.6" thickTop="1" thickBot="1" x14ac:dyDescent="0.3">
      <c r="A250" s="290">
        <f t="shared" ref="A250" si="55">A246+1</f>
        <v>59</v>
      </c>
      <c r="B250" s="74" t="s">
        <v>29</v>
      </c>
      <c r="C250" s="74" t="s">
        <v>31</v>
      </c>
      <c r="D250" s="74" t="s">
        <v>18</v>
      </c>
      <c r="E250" s="293" t="s">
        <v>33</v>
      </c>
      <c r="F250" s="293"/>
      <c r="G250" s="293" t="s">
        <v>24</v>
      </c>
      <c r="H250" s="294"/>
      <c r="I250" s="45"/>
      <c r="J250" s="42" t="s">
        <v>0</v>
      </c>
      <c r="K250" s="43"/>
      <c r="L250" s="43"/>
      <c r="M250" s="97"/>
      <c r="N250" s="2"/>
      <c r="V250" s="50"/>
    </row>
    <row r="251" spans="1:22" ht="13.8" thickBot="1" x14ac:dyDescent="0.3">
      <c r="A251" s="291"/>
      <c r="B251" s="7"/>
      <c r="C251" s="7"/>
      <c r="D251" s="4"/>
      <c r="E251" s="7"/>
      <c r="F251" s="7"/>
      <c r="G251" s="295"/>
      <c r="H251" s="296"/>
      <c r="I251" s="297"/>
      <c r="J251" s="40" t="s">
        <v>37</v>
      </c>
      <c r="K251" s="40"/>
      <c r="L251" s="40"/>
      <c r="M251" s="95"/>
      <c r="N251" s="2"/>
      <c r="V251" s="50">
        <v>0</v>
      </c>
    </row>
    <row r="252" spans="1:22" ht="21" thickBot="1" x14ac:dyDescent="0.3">
      <c r="A252" s="291"/>
      <c r="B252" s="75" t="s">
        <v>30</v>
      </c>
      <c r="C252" s="75" t="s">
        <v>32</v>
      </c>
      <c r="D252" s="75" t="s">
        <v>17</v>
      </c>
      <c r="E252" s="298" t="s">
        <v>34</v>
      </c>
      <c r="F252" s="298"/>
      <c r="G252" s="299"/>
      <c r="H252" s="300"/>
      <c r="I252" s="301"/>
      <c r="J252" s="12" t="s">
        <v>38</v>
      </c>
      <c r="K252" s="13"/>
      <c r="L252" s="13"/>
      <c r="M252" s="96"/>
      <c r="N252" s="2"/>
      <c r="V252" s="50"/>
    </row>
    <row r="253" spans="1:22" ht="13.8" thickBot="1" x14ac:dyDescent="0.3">
      <c r="A253" s="292"/>
      <c r="B253" s="8"/>
      <c r="C253" s="8"/>
      <c r="D253" s="9"/>
      <c r="E253" s="10" t="s">
        <v>2</v>
      </c>
      <c r="F253" s="11"/>
      <c r="G253" s="302"/>
      <c r="H253" s="303"/>
      <c r="I253" s="304"/>
      <c r="J253" s="12" t="s">
        <v>39</v>
      </c>
      <c r="K253" s="13"/>
      <c r="L253" s="13"/>
      <c r="M253" s="96"/>
      <c r="N253" s="2"/>
      <c r="V253" s="50"/>
    </row>
    <row r="254" spans="1:22" ht="21.6" thickTop="1" thickBot="1" x14ac:dyDescent="0.3">
      <c r="A254" s="290">
        <f t="shared" ref="A254" si="56">A250+1</f>
        <v>60</v>
      </c>
      <c r="B254" s="74" t="s">
        <v>29</v>
      </c>
      <c r="C254" s="74" t="s">
        <v>31</v>
      </c>
      <c r="D254" s="74" t="s">
        <v>18</v>
      </c>
      <c r="E254" s="293" t="s">
        <v>33</v>
      </c>
      <c r="F254" s="293"/>
      <c r="G254" s="293" t="s">
        <v>24</v>
      </c>
      <c r="H254" s="294"/>
      <c r="I254" s="45"/>
      <c r="J254" s="42" t="s">
        <v>0</v>
      </c>
      <c r="K254" s="43"/>
      <c r="L254" s="43"/>
      <c r="M254" s="97"/>
      <c r="N254" s="2"/>
      <c r="V254" s="50"/>
    </row>
    <row r="255" spans="1:22" ht="13.8" thickBot="1" x14ac:dyDescent="0.3">
      <c r="A255" s="291"/>
      <c r="B255" s="7"/>
      <c r="C255" s="7"/>
      <c r="D255" s="4"/>
      <c r="E255" s="7"/>
      <c r="F255" s="7"/>
      <c r="G255" s="295"/>
      <c r="H255" s="296"/>
      <c r="I255" s="297"/>
      <c r="J255" s="40" t="s">
        <v>37</v>
      </c>
      <c r="K255" s="40"/>
      <c r="L255" s="40"/>
      <c r="M255" s="95"/>
      <c r="N255" s="2"/>
      <c r="V255" s="50">
        <v>0</v>
      </c>
    </row>
    <row r="256" spans="1:22" ht="21" thickBot="1" x14ac:dyDescent="0.3">
      <c r="A256" s="291"/>
      <c r="B256" s="75" t="s">
        <v>30</v>
      </c>
      <c r="C256" s="75" t="s">
        <v>32</v>
      </c>
      <c r="D256" s="75" t="s">
        <v>17</v>
      </c>
      <c r="E256" s="298" t="s">
        <v>34</v>
      </c>
      <c r="F256" s="298"/>
      <c r="G256" s="299"/>
      <c r="H256" s="300"/>
      <c r="I256" s="301"/>
      <c r="J256" s="12" t="s">
        <v>38</v>
      </c>
      <c r="K256" s="13"/>
      <c r="L256" s="13"/>
      <c r="M256" s="96"/>
      <c r="N256" s="2"/>
      <c r="V256" s="50"/>
    </row>
    <row r="257" spans="1:22" ht="13.8" thickBot="1" x14ac:dyDescent="0.3">
      <c r="A257" s="292"/>
      <c r="B257" s="8"/>
      <c r="C257" s="8"/>
      <c r="D257" s="9"/>
      <c r="E257" s="10" t="s">
        <v>2</v>
      </c>
      <c r="F257" s="11"/>
      <c r="G257" s="302"/>
      <c r="H257" s="303"/>
      <c r="I257" s="304"/>
      <c r="J257" s="12" t="s">
        <v>39</v>
      </c>
      <c r="K257" s="13"/>
      <c r="L257" s="13"/>
      <c r="M257" s="96"/>
      <c r="N257" s="2"/>
      <c r="V257" s="50"/>
    </row>
    <row r="258" spans="1:22" ht="21.6" thickTop="1" thickBot="1" x14ac:dyDescent="0.3">
      <c r="A258" s="290">
        <f t="shared" ref="A258" si="57">A254+1</f>
        <v>61</v>
      </c>
      <c r="B258" s="74" t="s">
        <v>29</v>
      </c>
      <c r="C258" s="74" t="s">
        <v>31</v>
      </c>
      <c r="D258" s="74" t="s">
        <v>18</v>
      </c>
      <c r="E258" s="293" t="s">
        <v>33</v>
      </c>
      <c r="F258" s="293"/>
      <c r="G258" s="293" t="s">
        <v>24</v>
      </c>
      <c r="H258" s="294"/>
      <c r="I258" s="45"/>
      <c r="J258" s="42" t="s">
        <v>0</v>
      </c>
      <c r="K258" s="43"/>
      <c r="L258" s="43"/>
      <c r="M258" s="97"/>
      <c r="N258" s="2"/>
      <c r="V258" s="50"/>
    </row>
    <row r="259" spans="1:22" ht="13.8" thickBot="1" x14ac:dyDescent="0.3">
      <c r="A259" s="291"/>
      <c r="B259" s="7"/>
      <c r="C259" s="7"/>
      <c r="D259" s="4"/>
      <c r="E259" s="7"/>
      <c r="F259" s="7"/>
      <c r="G259" s="295"/>
      <c r="H259" s="296"/>
      <c r="I259" s="297"/>
      <c r="J259" s="40" t="s">
        <v>37</v>
      </c>
      <c r="K259" s="40"/>
      <c r="L259" s="40"/>
      <c r="M259" s="95"/>
      <c r="N259" s="2"/>
      <c r="V259" s="50">
        <v>0</v>
      </c>
    </row>
    <row r="260" spans="1:22" ht="21" thickBot="1" x14ac:dyDescent="0.3">
      <c r="A260" s="291"/>
      <c r="B260" s="75" t="s">
        <v>30</v>
      </c>
      <c r="C260" s="75" t="s">
        <v>32</v>
      </c>
      <c r="D260" s="75" t="s">
        <v>17</v>
      </c>
      <c r="E260" s="298" t="s">
        <v>34</v>
      </c>
      <c r="F260" s="298"/>
      <c r="G260" s="299"/>
      <c r="H260" s="300"/>
      <c r="I260" s="301"/>
      <c r="J260" s="12" t="s">
        <v>38</v>
      </c>
      <c r="K260" s="13"/>
      <c r="L260" s="13"/>
      <c r="M260" s="96"/>
      <c r="N260" s="2"/>
      <c r="V260" s="50"/>
    </row>
    <row r="261" spans="1:22" ht="13.8" thickBot="1" x14ac:dyDescent="0.3">
      <c r="A261" s="292"/>
      <c r="B261" s="8"/>
      <c r="C261" s="8"/>
      <c r="D261" s="9"/>
      <c r="E261" s="10" t="s">
        <v>2</v>
      </c>
      <c r="F261" s="11"/>
      <c r="G261" s="302"/>
      <c r="H261" s="303"/>
      <c r="I261" s="304"/>
      <c r="J261" s="12" t="s">
        <v>39</v>
      </c>
      <c r="K261" s="13"/>
      <c r="L261" s="13"/>
      <c r="M261" s="96"/>
      <c r="N261" s="2"/>
      <c r="V261" s="50"/>
    </row>
    <row r="262" spans="1:22" ht="21.6" thickTop="1" thickBot="1" x14ac:dyDescent="0.3">
      <c r="A262" s="290">
        <f t="shared" ref="A262" si="58">A258+1</f>
        <v>62</v>
      </c>
      <c r="B262" s="74" t="s">
        <v>29</v>
      </c>
      <c r="C262" s="74" t="s">
        <v>31</v>
      </c>
      <c r="D262" s="74" t="s">
        <v>18</v>
      </c>
      <c r="E262" s="293" t="s">
        <v>33</v>
      </c>
      <c r="F262" s="293"/>
      <c r="G262" s="293" t="s">
        <v>24</v>
      </c>
      <c r="H262" s="294"/>
      <c r="I262" s="45"/>
      <c r="J262" s="42" t="s">
        <v>0</v>
      </c>
      <c r="K262" s="43"/>
      <c r="L262" s="43"/>
      <c r="M262" s="97"/>
      <c r="N262" s="2"/>
      <c r="V262" s="50"/>
    </row>
    <row r="263" spans="1:22" ht="13.8" thickBot="1" x14ac:dyDescent="0.3">
      <c r="A263" s="291"/>
      <c r="B263" s="7"/>
      <c r="C263" s="7"/>
      <c r="D263" s="4"/>
      <c r="E263" s="7"/>
      <c r="F263" s="7"/>
      <c r="G263" s="295"/>
      <c r="H263" s="296"/>
      <c r="I263" s="297"/>
      <c r="J263" s="40" t="s">
        <v>37</v>
      </c>
      <c r="K263" s="40"/>
      <c r="L263" s="40"/>
      <c r="M263" s="95"/>
      <c r="N263" s="2"/>
      <c r="V263" s="50">
        <v>0</v>
      </c>
    </row>
    <row r="264" spans="1:22" ht="21" thickBot="1" x14ac:dyDescent="0.3">
      <c r="A264" s="291"/>
      <c r="B264" s="75" t="s">
        <v>30</v>
      </c>
      <c r="C264" s="75" t="s">
        <v>32</v>
      </c>
      <c r="D264" s="75" t="s">
        <v>17</v>
      </c>
      <c r="E264" s="298" t="s">
        <v>34</v>
      </c>
      <c r="F264" s="298"/>
      <c r="G264" s="299"/>
      <c r="H264" s="300"/>
      <c r="I264" s="301"/>
      <c r="J264" s="12" t="s">
        <v>38</v>
      </c>
      <c r="K264" s="13"/>
      <c r="L264" s="13"/>
      <c r="M264" s="96"/>
      <c r="N264" s="2"/>
      <c r="V264" s="50"/>
    </row>
    <row r="265" spans="1:22" ht="13.8" thickBot="1" x14ac:dyDescent="0.3">
      <c r="A265" s="292"/>
      <c r="B265" s="8"/>
      <c r="C265" s="8"/>
      <c r="D265" s="9"/>
      <c r="E265" s="10" t="s">
        <v>2</v>
      </c>
      <c r="F265" s="11"/>
      <c r="G265" s="302"/>
      <c r="H265" s="303"/>
      <c r="I265" s="304"/>
      <c r="J265" s="12" t="s">
        <v>39</v>
      </c>
      <c r="K265" s="13"/>
      <c r="L265" s="13"/>
      <c r="M265" s="96"/>
      <c r="N265" s="2"/>
      <c r="V265" s="50"/>
    </row>
    <row r="266" spans="1:22" ht="21.6" thickTop="1" thickBot="1" x14ac:dyDescent="0.3">
      <c r="A266" s="290">
        <f t="shared" ref="A266" si="59">A262+1</f>
        <v>63</v>
      </c>
      <c r="B266" s="74" t="s">
        <v>29</v>
      </c>
      <c r="C266" s="74" t="s">
        <v>31</v>
      </c>
      <c r="D266" s="74" t="s">
        <v>18</v>
      </c>
      <c r="E266" s="293" t="s">
        <v>33</v>
      </c>
      <c r="F266" s="293"/>
      <c r="G266" s="293" t="s">
        <v>24</v>
      </c>
      <c r="H266" s="294"/>
      <c r="I266" s="45"/>
      <c r="J266" s="42" t="s">
        <v>0</v>
      </c>
      <c r="K266" s="43"/>
      <c r="L266" s="43"/>
      <c r="M266" s="97"/>
      <c r="N266" s="2"/>
      <c r="V266" s="50"/>
    </row>
    <row r="267" spans="1:22" ht="13.8" thickBot="1" x14ac:dyDescent="0.3">
      <c r="A267" s="291"/>
      <c r="B267" s="7"/>
      <c r="C267" s="7"/>
      <c r="D267" s="4"/>
      <c r="E267" s="7"/>
      <c r="F267" s="7"/>
      <c r="G267" s="295"/>
      <c r="H267" s="296"/>
      <c r="I267" s="297"/>
      <c r="J267" s="40" t="s">
        <v>37</v>
      </c>
      <c r="K267" s="40"/>
      <c r="L267" s="40"/>
      <c r="M267" s="95"/>
      <c r="N267" s="2"/>
      <c r="V267" s="50">
        <v>0</v>
      </c>
    </row>
    <row r="268" spans="1:22" ht="21" thickBot="1" x14ac:dyDescent="0.3">
      <c r="A268" s="291"/>
      <c r="B268" s="75" t="s">
        <v>30</v>
      </c>
      <c r="C268" s="75" t="s">
        <v>32</v>
      </c>
      <c r="D268" s="75" t="s">
        <v>17</v>
      </c>
      <c r="E268" s="298" t="s">
        <v>34</v>
      </c>
      <c r="F268" s="298"/>
      <c r="G268" s="299"/>
      <c r="H268" s="300"/>
      <c r="I268" s="301"/>
      <c r="J268" s="12" t="s">
        <v>38</v>
      </c>
      <c r="K268" s="13"/>
      <c r="L268" s="13"/>
      <c r="M268" s="96"/>
      <c r="N268" s="2"/>
      <c r="V268" s="50"/>
    </row>
    <row r="269" spans="1:22" ht="13.8" thickBot="1" x14ac:dyDescent="0.3">
      <c r="A269" s="292"/>
      <c r="B269" s="8"/>
      <c r="C269" s="8"/>
      <c r="D269" s="9"/>
      <c r="E269" s="10" t="s">
        <v>2</v>
      </c>
      <c r="F269" s="11"/>
      <c r="G269" s="302"/>
      <c r="H269" s="303"/>
      <c r="I269" s="304"/>
      <c r="J269" s="12" t="s">
        <v>39</v>
      </c>
      <c r="K269" s="13"/>
      <c r="L269" s="13"/>
      <c r="M269" s="96"/>
      <c r="N269" s="2"/>
      <c r="V269" s="50"/>
    </row>
    <row r="270" spans="1:22" ht="21.6" thickTop="1" thickBot="1" x14ac:dyDescent="0.3">
      <c r="A270" s="290">
        <f t="shared" ref="A270" si="60">A266+1</f>
        <v>64</v>
      </c>
      <c r="B270" s="74" t="s">
        <v>29</v>
      </c>
      <c r="C270" s="74" t="s">
        <v>31</v>
      </c>
      <c r="D270" s="74" t="s">
        <v>18</v>
      </c>
      <c r="E270" s="293" t="s">
        <v>33</v>
      </c>
      <c r="F270" s="293"/>
      <c r="G270" s="293" t="s">
        <v>24</v>
      </c>
      <c r="H270" s="294"/>
      <c r="I270" s="45"/>
      <c r="J270" s="42" t="s">
        <v>0</v>
      </c>
      <c r="K270" s="43"/>
      <c r="L270" s="43"/>
      <c r="M270" s="97"/>
      <c r="N270" s="2"/>
      <c r="V270" s="50"/>
    </row>
    <row r="271" spans="1:22" ht="13.8" thickBot="1" x14ac:dyDescent="0.3">
      <c r="A271" s="291"/>
      <c r="B271" s="7"/>
      <c r="C271" s="7"/>
      <c r="D271" s="4"/>
      <c r="E271" s="7"/>
      <c r="F271" s="7"/>
      <c r="G271" s="295"/>
      <c r="H271" s="296"/>
      <c r="I271" s="297"/>
      <c r="J271" s="40" t="s">
        <v>37</v>
      </c>
      <c r="K271" s="40"/>
      <c r="L271" s="40"/>
      <c r="M271" s="95"/>
      <c r="N271" s="2"/>
      <c r="V271" s="50">
        <v>0</v>
      </c>
    </row>
    <row r="272" spans="1:22" ht="21" thickBot="1" x14ac:dyDescent="0.3">
      <c r="A272" s="291"/>
      <c r="B272" s="75" t="s">
        <v>30</v>
      </c>
      <c r="C272" s="75" t="s">
        <v>32</v>
      </c>
      <c r="D272" s="75" t="s">
        <v>17</v>
      </c>
      <c r="E272" s="298" t="s">
        <v>34</v>
      </c>
      <c r="F272" s="298"/>
      <c r="G272" s="299"/>
      <c r="H272" s="300"/>
      <c r="I272" s="301"/>
      <c r="J272" s="12" t="s">
        <v>38</v>
      </c>
      <c r="K272" s="13"/>
      <c r="L272" s="13"/>
      <c r="M272" s="96"/>
      <c r="N272" s="2"/>
      <c r="V272" s="50"/>
    </row>
    <row r="273" spans="1:22" ht="13.8" thickBot="1" x14ac:dyDescent="0.3">
      <c r="A273" s="292"/>
      <c r="B273" s="8"/>
      <c r="C273" s="8"/>
      <c r="D273" s="9"/>
      <c r="E273" s="10" t="s">
        <v>2</v>
      </c>
      <c r="F273" s="11"/>
      <c r="G273" s="302"/>
      <c r="H273" s="303"/>
      <c r="I273" s="304"/>
      <c r="J273" s="12" t="s">
        <v>39</v>
      </c>
      <c r="K273" s="13"/>
      <c r="L273" s="13"/>
      <c r="M273" s="96"/>
      <c r="N273" s="2"/>
      <c r="V273" s="50"/>
    </row>
    <row r="274" spans="1:22" ht="21.6" thickTop="1" thickBot="1" x14ac:dyDescent="0.3">
      <c r="A274" s="290">
        <f t="shared" ref="A274" si="61">A270+1</f>
        <v>65</v>
      </c>
      <c r="B274" s="74" t="s">
        <v>29</v>
      </c>
      <c r="C274" s="74" t="s">
        <v>31</v>
      </c>
      <c r="D274" s="74" t="s">
        <v>18</v>
      </c>
      <c r="E274" s="293" t="s">
        <v>33</v>
      </c>
      <c r="F274" s="293"/>
      <c r="G274" s="293" t="s">
        <v>24</v>
      </c>
      <c r="H274" s="294"/>
      <c r="I274" s="45"/>
      <c r="J274" s="42" t="s">
        <v>0</v>
      </c>
      <c r="K274" s="43"/>
      <c r="L274" s="43"/>
      <c r="M274" s="97"/>
      <c r="N274" s="2"/>
      <c r="V274" s="50"/>
    </row>
    <row r="275" spans="1:22" ht="13.8" thickBot="1" x14ac:dyDescent="0.3">
      <c r="A275" s="291"/>
      <c r="B275" s="7"/>
      <c r="C275" s="7"/>
      <c r="D275" s="4"/>
      <c r="E275" s="7"/>
      <c r="F275" s="7"/>
      <c r="G275" s="295"/>
      <c r="H275" s="296"/>
      <c r="I275" s="297"/>
      <c r="J275" s="40" t="s">
        <v>37</v>
      </c>
      <c r="K275" s="40"/>
      <c r="L275" s="40"/>
      <c r="M275" s="95"/>
      <c r="N275" s="2"/>
      <c r="V275" s="50">
        <v>0</v>
      </c>
    </row>
    <row r="276" spans="1:22" ht="21" thickBot="1" x14ac:dyDescent="0.3">
      <c r="A276" s="291"/>
      <c r="B276" s="75" t="s">
        <v>30</v>
      </c>
      <c r="C276" s="75" t="s">
        <v>32</v>
      </c>
      <c r="D276" s="75" t="s">
        <v>17</v>
      </c>
      <c r="E276" s="298" t="s">
        <v>34</v>
      </c>
      <c r="F276" s="298"/>
      <c r="G276" s="299"/>
      <c r="H276" s="300"/>
      <c r="I276" s="301"/>
      <c r="J276" s="12" t="s">
        <v>38</v>
      </c>
      <c r="K276" s="13"/>
      <c r="L276" s="13"/>
      <c r="M276" s="96"/>
      <c r="N276" s="2"/>
      <c r="V276" s="50"/>
    </row>
    <row r="277" spans="1:22" ht="13.8" thickBot="1" x14ac:dyDescent="0.3">
      <c r="A277" s="292"/>
      <c r="B277" s="8"/>
      <c r="C277" s="8"/>
      <c r="D277" s="9"/>
      <c r="E277" s="10" t="s">
        <v>2</v>
      </c>
      <c r="F277" s="11"/>
      <c r="G277" s="302"/>
      <c r="H277" s="303"/>
      <c r="I277" s="304"/>
      <c r="J277" s="12" t="s">
        <v>39</v>
      </c>
      <c r="K277" s="13"/>
      <c r="L277" s="13"/>
      <c r="M277" s="96"/>
      <c r="N277" s="2"/>
      <c r="V277" s="50"/>
    </row>
    <row r="278" spans="1:22" ht="21.6" thickTop="1" thickBot="1" x14ac:dyDescent="0.3">
      <c r="A278" s="290">
        <f t="shared" ref="A278" si="62">A274+1</f>
        <v>66</v>
      </c>
      <c r="B278" s="74" t="s">
        <v>29</v>
      </c>
      <c r="C278" s="74" t="s">
        <v>31</v>
      </c>
      <c r="D278" s="74" t="s">
        <v>18</v>
      </c>
      <c r="E278" s="293" t="s">
        <v>33</v>
      </c>
      <c r="F278" s="293"/>
      <c r="G278" s="293" t="s">
        <v>24</v>
      </c>
      <c r="H278" s="294"/>
      <c r="I278" s="45"/>
      <c r="J278" s="42" t="s">
        <v>0</v>
      </c>
      <c r="K278" s="43"/>
      <c r="L278" s="43"/>
      <c r="M278" s="97"/>
      <c r="N278" s="2"/>
      <c r="V278" s="50"/>
    </row>
    <row r="279" spans="1:22" ht="13.8" thickBot="1" x14ac:dyDescent="0.3">
      <c r="A279" s="291"/>
      <c r="B279" s="7"/>
      <c r="C279" s="7"/>
      <c r="D279" s="4"/>
      <c r="E279" s="7"/>
      <c r="F279" s="7"/>
      <c r="G279" s="295"/>
      <c r="H279" s="296"/>
      <c r="I279" s="297"/>
      <c r="J279" s="40" t="s">
        <v>37</v>
      </c>
      <c r="K279" s="40"/>
      <c r="L279" s="40"/>
      <c r="M279" s="95"/>
      <c r="N279" s="2"/>
      <c r="V279" s="50">
        <v>0</v>
      </c>
    </row>
    <row r="280" spans="1:22" ht="21" thickBot="1" x14ac:dyDescent="0.3">
      <c r="A280" s="291"/>
      <c r="B280" s="75" t="s">
        <v>30</v>
      </c>
      <c r="C280" s="75" t="s">
        <v>32</v>
      </c>
      <c r="D280" s="75" t="s">
        <v>17</v>
      </c>
      <c r="E280" s="298" t="s">
        <v>34</v>
      </c>
      <c r="F280" s="298"/>
      <c r="G280" s="299"/>
      <c r="H280" s="300"/>
      <c r="I280" s="301"/>
      <c r="J280" s="12" t="s">
        <v>38</v>
      </c>
      <c r="K280" s="13"/>
      <c r="L280" s="13"/>
      <c r="M280" s="96"/>
      <c r="N280" s="2"/>
      <c r="V280" s="50"/>
    </row>
    <row r="281" spans="1:22" ht="13.8" thickBot="1" x14ac:dyDescent="0.3">
      <c r="A281" s="292"/>
      <c r="B281" s="8"/>
      <c r="C281" s="8"/>
      <c r="D281" s="9"/>
      <c r="E281" s="10" t="s">
        <v>2</v>
      </c>
      <c r="F281" s="11"/>
      <c r="G281" s="302"/>
      <c r="H281" s="303"/>
      <c r="I281" s="304"/>
      <c r="J281" s="12" t="s">
        <v>39</v>
      </c>
      <c r="K281" s="13"/>
      <c r="L281" s="13"/>
      <c r="M281" s="96"/>
      <c r="N281" s="2"/>
      <c r="V281" s="50"/>
    </row>
    <row r="282" spans="1:22" ht="21.6" thickTop="1" thickBot="1" x14ac:dyDescent="0.3">
      <c r="A282" s="290">
        <f t="shared" ref="A282" si="63">A278+1</f>
        <v>67</v>
      </c>
      <c r="B282" s="74" t="s">
        <v>29</v>
      </c>
      <c r="C282" s="74" t="s">
        <v>31</v>
      </c>
      <c r="D282" s="74" t="s">
        <v>18</v>
      </c>
      <c r="E282" s="293" t="s">
        <v>33</v>
      </c>
      <c r="F282" s="293"/>
      <c r="G282" s="293" t="s">
        <v>24</v>
      </c>
      <c r="H282" s="294"/>
      <c r="I282" s="45"/>
      <c r="J282" s="42" t="s">
        <v>0</v>
      </c>
      <c r="K282" s="43"/>
      <c r="L282" s="43"/>
      <c r="M282" s="97"/>
      <c r="N282" s="2"/>
      <c r="V282" s="50"/>
    </row>
    <row r="283" spans="1:22" ht="13.8" thickBot="1" x14ac:dyDescent="0.3">
      <c r="A283" s="291"/>
      <c r="B283" s="7"/>
      <c r="C283" s="7"/>
      <c r="D283" s="4"/>
      <c r="E283" s="7"/>
      <c r="F283" s="7"/>
      <c r="G283" s="295"/>
      <c r="H283" s="296"/>
      <c r="I283" s="297"/>
      <c r="J283" s="40" t="s">
        <v>37</v>
      </c>
      <c r="K283" s="40"/>
      <c r="L283" s="40"/>
      <c r="M283" s="95"/>
      <c r="N283" s="2"/>
      <c r="V283" s="50">
        <v>0</v>
      </c>
    </row>
    <row r="284" spans="1:22" ht="21" thickBot="1" x14ac:dyDescent="0.3">
      <c r="A284" s="291"/>
      <c r="B284" s="75" t="s">
        <v>30</v>
      </c>
      <c r="C284" s="75" t="s">
        <v>32</v>
      </c>
      <c r="D284" s="75" t="s">
        <v>17</v>
      </c>
      <c r="E284" s="298" t="s">
        <v>34</v>
      </c>
      <c r="F284" s="298"/>
      <c r="G284" s="299"/>
      <c r="H284" s="300"/>
      <c r="I284" s="301"/>
      <c r="J284" s="12" t="s">
        <v>38</v>
      </c>
      <c r="K284" s="13"/>
      <c r="L284" s="13"/>
      <c r="M284" s="96"/>
      <c r="N284" s="2"/>
      <c r="V284" s="50"/>
    </row>
    <row r="285" spans="1:22" ht="13.8" thickBot="1" x14ac:dyDescent="0.3">
      <c r="A285" s="292"/>
      <c r="B285" s="8"/>
      <c r="C285" s="8"/>
      <c r="D285" s="9"/>
      <c r="E285" s="10" t="s">
        <v>2</v>
      </c>
      <c r="F285" s="11"/>
      <c r="G285" s="302"/>
      <c r="H285" s="303"/>
      <c r="I285" s="304"/>
      <c r="J285" s="12" t="s">
        <v>39</v>
      </c>
      <c r="K285" s="13"/>
      <c r="L285" s="13"/>
      <c r="M285" s="96"/>
      <c r="N285" s="2"/>
      <c r="V285" s="50"/>
    </row>
    <row r="286" spans="1:22" ht="21.6" thickTop="1" thickBot="1" x14ac:dyDescent="0.3">
      <c r="A286" s="290">
        <f t="shared" ref="A286" si="64">A282+1</f>
        <v>68</v>
      </c>
      <c r="B286" s="74" t="s">
        <v>29</v>
      </c>
      <c r="C286" s="74" t="s">
        <v>31</v>
      </c>
      <c r="D286" s="74" t="s">
        <v>18</v>
      </c>
      <c r="E286" s="293" t="s">
        <v>33</v>
      </c>
      <c r="F286" s="293"/>
      <c r="G286" s="293" t="s">
        <v>24</v>
      </c>
      <c r="H286" s="294"/>
      <c r="I286" s="45"/>
      <c r="J286" s="42" t="s">
        <v>0</v>
      </c>
      <c r="K286" s="43"/>
      <c r="L286" s="43"/>
      <c r="M286" s="97"/>
      <c r="N286" s="2"/>
      <c r="V286" s="50"/>
    </row>
    <row r="287" spans="1:22" ht="13.8" thickBot="1" x14ac:dyDescent="0.3">
      <c r="A287" s="291"/>
      <c r="B287" s="7"/>
      <c r="C287" s="7"/>
      <c r="D287" s="4"/>
      <c r="E287" s="7"/>
      <c r="F287" s="7"/>
      <c r="G287" s="295"/>
      <c r="H287" s="296"/>
      <c r="I287" s="297"/>
      <c r="J287" s="40" t="s">
        <v>37</v>
      </c>
      <c r="K287" s="40"/>
      <c r="L287" s="40"/>
      <c r="M287" s="95"/>
      <c r="N287" s="2"/>
      <c r="V287" s="50">
        <v>0</v>
      </c>
    </row>
    <row r="288" spans="1:22" ht="21" thickBot="1" x14ac:dyDescent="0.3">
      <c r="A288" s="291"/>
      <c r="B288" s="75" t="s">
        <v>30</v>
      </c>
      <c r="C288" s="75" t="s">
        <v>32</v>
      </c>
      <c r="D288" s="75" t="s">
        <v>17</v>
      </c>
      <c r="E288" s="298" t="s">
        <v>34</v>
      </c>
      <c r="F288" s="298"/>
      <c r="G288" s="299"/>
      <c r="H288" s="300"/>
      <c r="I288" s="301"/>
      <c r="J288" s="12" t="s">
        <v>38</v>
      </c>
      <c r="K288" s="13"/>
      <c r="L288" s="13"/>
      <c r="M288" s="96"/>
      <c r="N288" s="2"/>
      <c r="V288" s="50"/>
    </row>
    <row r="289" spans="1:22" ht="13.8" thickBot="1" x14ac:dyDescent="0.3">
      <c r="A289" s="292"/>
      <c r="B289" s="8"/>
      <c r="C289" s="8"/>
      <c r="D289" s="9"/>
      <c r="E289" s="10" t="s">
        <v>2</v>
      </c>
      <c r="F289" s="11"/>
      <c r="G289" s="302"/>
      <c r="H289" s="303"/>
      <c r="I289" s="304"/>
      <c r="J289" s="12" t="s">
        <v>39</v>
      </c>
      <c r="K289" s="13"/>
      <c r="L289" s="13"/>
      <c r="M289" s="96"/>
      <c r="N289" s="2"/>
      <c r="V289" s="50"/>
    </row>
    <row r="290" spans="1:22" ht="21.6" thickTop="1" thickBot="1" x14ac:dyDescent="0.3">
      <c r="A290" s="290">
        <f t="shared" ref="A290" si="65">A286+1</f>
        <v>69</v>
      </c>
      <c r="B290" s="74" t="s">
        <v>29</v>
      </c>
      <c r="C290" s="74" t="s">
        <v>31</v>
      </c>
      <c r="D290" s="74" t="s">
        <v>18</v>
      </c>
      <c r="E290" s="293" t="s">
        <v>33</v>
      </c>
      <c r="F290" s="293"/>
      <c r="G290" s="293" t="s">
        <v>24</v>
      </c>
      <c r="H290" s="294"/>
      <c r="I290" s="45"/>
      <c r="J290" s="42" t="s">
        <v>0</v>
      </c>
      <c r="K290" s="43"/>
      <c r="L290" s="43"/>
      <c r="M290" s="97"/>
      <c r="N290" s="2"/>
      <c r="V290" s="50"/>
    </row>
    <row r="291" spans="1:22" ht="13.8" thickBot="1" x14ac:dyDescent="0.3">
      <c r="A291" s="291"/>
      <c r="B291" s="7"/>
      <c r="C291" s="7"/>
      <c r="D291" s="4"/>
      <c r="E291" s="7"/>
      <c r="F291" s="7"/>
      <c r="G291" s="295"/>
      <c r="H291" s="296"/>
      <c r="I291" s="297"/>
      <c r="J291" s="40" t="s">
        <v>37</v>
      </c>
      <c r="K291" s="40"/>
      <c r="L291" s="40"/>
      <c r="M291" s="95"/>
      <c r="N291" s="2"/>
      <c r="V291" s="50">
        <v>0</v>
      </c>
    </row>
    <row r="292" spans="1:22" ht="21" thickBot="1" x14ac:dyDescent="0.3">
      <c r="A292" s="291"/>
      <c r="B292" s="75" t="s">
        <v>30</v>
      </c>
      <c r="C292" s="75" t="s">
        <v>32</v>
      </c>
      <c r="D292" s="75" t="s">
        <v>17</v>
      </c>
      <c r="E292" s="298" t="s">
        <v>34</v>
      </c>
      <c r="F292" s="298"/>
      <c r="G292" s="299"/>
      <c r="H292" s="300"/>
      <c r="I292" s="301"/>
      <c r="J292" s="12" t="s">
        <v>38</v>
      </c>
      <c r="K292" s="13"/>
      <c r="L292" s="13"/>
      <c r="M292" s="96"/>
      <c r="N292" s="2"/>
      <c r="V292" s="50"/>
    </row>
    <row r="293" spans="1:22" ht="13.8" thickBot="1" x14ac:dyDescent="0.3">
      <c r="A293" s="292"/>
      <c r="B293" s="8"/>
      <c r="C293" s="8"/>
      <c r="D293" s="9"/>
      <c r="E293" s="10" t="s">
        <v>2</v>
      </c>
      <c r="F293" s="11"/>
      <c r="G293" s="302"/>
      <c r="H293" s="303"/>
      <c r="I293" s="304"/>
      <c r="J293" s="12" t="s">
        <v>39</v>
      </c>
      <c r="K293" s="13"/>
      <c r="L293" s="13"/>
      <c r="M293" s="96"/>
      <c r="N293" s="2"/>
      <c r="V293" s="50"/>
    </row>
    <row r="294" spans="1:22" ht="21.6" thickTop="1" thickBot="1" x14ac:dyDescent="0.3">
      <c r="A294" s="290">
        <f t="shared" ref="A294" si="66">A290+1</f>
        <v>70</v>
      </c>
      <c r="B294" s="74" t="s">
        <v>29</v>
      </c>
      <c r="C294" s="74" t="s">
        <v>31</v>
      </c>
      <c r="D294" s="74" t="s">
        <v>18</v>
      </c>
      <c r="E294" s="293" t="s">
        <v>33</v>
      </c>
      <c r="F294" s="293"/>
      <c r="G294" s="293" t="s">
        <v>24</v>
      </c>
      <c r="H294" s="294"/>
      <c r="I294" s="45"/>
      <c r="J294" s="42" t="s">
        <v>0</v>
      </c>
      <c r="K294" s="43"/>
      <c r="L294" s="43"/>
      <c r="M294" s="97"/>
      <c r="N294" s="2"/>
      <c r="V294" s="50"/>
    </row>
    <row r="295" spans="1:22" ht="13.8" thickBot="1" x14ac:dyDescent="0.3">
      <c r="A295" s="291"/>
      <c r="B295" s="7"/>
      <c r="C295" s="7"/>
      <c r="D295" s="4"/>
      <c r="E295" s="7"/>
      <c r="F295" s="7"/>
      <c r="G295" s="295"/>
      <c r="H295" s="296"/>
      <c r="I295" s="297"/>
      <c r="J295" s="40" t="s">
        <v>37</v>
      </c>
      <c r="K295" s="40"/>
      <c r="L295" s="40"/>
      <c r="M295" s="95"/>
      <c r="N295" s="2"/>
      <c r="V295" s="50">
        <v>0</v>
      </c>
    </row>
    <row r="296" spans="1:22" ht="21" thickBot="1" x14ac:dyDescent="0.3">
      <c r="A296" s="291"/>
      <c r="B296" s="75" t="s">
        <v>30</v>
      </c>
      <c r="C296" s="75" t="s">
        <v>32</v>
      </c>
      <c r="D296" s="75" t="s">
        <v>17</v>
      </c>
      <c r="E296" s="298" t="s">
        <v>34</v>
      </c>
      <c r="F296" s="298"/>
      <c r="G296" s="299"/>
      <c r="H296" s="300"/>
      <c r="I296" s="301"/>
      <c r="J296" s="12" t="s">
        <v>38</v>
      </c>
      <c r="K296" s="13"/>
      <c r="L296" s="13"/>
      <c r="M296" s="96"/>
      <c r="N296" s="2"/>
      <c r="V296" s="50"/>
    </row>
    <row r="297" spans="1:22" ht="13.8" thickBot="1" x14ac:dyDescent="0.3">
      <c r="A297" s="292"/>
      <c r="B297" s="8"/>
      <c r="C297" s="8"/>
      <c r="D297" s="9"/>
      <c r="E297" s="10" t="s">
        <v>2</v>
      </c>
      <c r="F297" s="11"/>
      <c r="G297" s="302"/>
      <c r="H297" s="303"/>
      <c r="I297" s="304"/>
      <c r="J297" s="12" t="s">
        <v>39</v>
      </c>
      <c r="K297" s="13"/>
      <c r="L297" s="13"/>
      <c r="M297" s="96"/>
      <c r="N297" s="2"/>
      <c r="V297" s="50"/>
    </row>
    <row r="298" spans="1:22" ht="21.6" thickTop="1" thickBot="1" x14ac:dyDescent="0.3">
      <c r="A298" s="290">
        <f t="shared" ref="A298" si="67">A294+1</f>
        <v>71</v>
      </c>
      <c r="B298" s="74" t="s">
        <v>29</v>
      </c>
      <c r="C298" s="74" t="s">
        <v>31</v>
      </c>
      <c r="D298" s="74" t="s">
        <v>18</v>
      </c>
      <c r="E298" s="293" t="s">
        <v>33</v>
      </c>
      <c r="F298" s="293"/>
      <c r="G298" s="293" t="s">
        <v>24</v>
      </c>
      <c r="H298" s="294"/>
      <c r="I298" s="45"/>
      <c r="J298" s="42" t="s">
        <v>0</v>
      </c>
      <c r="K298" s="43"/>
      <c r="L298" s="43"/>
      <c r="M298" s="97"/>
      <c r="N298" s="2"/>
      <c r="V298" s="50"/>
    </row>
    <row r="299" spans="1:22" ht="13.8" thickBot="1" x14ac:dyDescent="0.3">
      <c r="A299" s="291"/>
      <c r="B299" s="7"/>
      <c r="C299" s="7"/>
      <c r="D299" s="4"/>
      <c r="E299" s="7"/>
      <c r="F299" s="7"/>
      <c r="G299" s="295"/>
      <c r="H299" s="296"/>
      <c r="I299" s="297"/>
      <c r="J299" s="40" t="s">
        <v>37</v>
      </c>
      <c r="K299" s="40"/>
      <c r="L299" s="40"/>
      <c r="M299" s="95"/>
      <c r="N299" s="2"/>
      <c r="V299" s="50">
        <v>0</v>
      </c>
    </row>
    <row r="300" spans="1:22" ht="21" thickBot="1" x14ac:dyDescent="0.3">
      <c r="A300" s="291"/>
      <c r="B300" s="75" t="s">
        <v>30</v>
      </c>
      <c r="C300" s="75" t="s">
        <v>32</v>
      </c>
      <c r="D300" s="75" t="s">
        <v>17</v>
      </c>
      <c r="E300" s="298" t="s">
        <v>34</v>
      </c>
      <c r="F300" s="298"/>
      <c r="G300" s="299"/>
      <c r="H300" s="300"/>
      <c r="I300" s="301"/>
      <c r="J300" s="12" t="s">
        <v>38</v>
      </c>
      <c r="K300" s="13"/>
      <c r="L300" s="13"/>
      <c r="M300" s="96"/>
      <c r="N300" s="2"/>
      <c r="V300" s="50"/>
    </row>
    <row r="301" spans="1:22" ht="13.8" thickBot="1" x14ac:dyDescent="0.3">
      <c r="A301" s="292"/>
      <c r="B301" s="8"/>
      <c r="C301" s="8"/>
      <c r="D301" s="9"/>
      <c r="E301" s="10" t="s">
        <v>2</v>
      </c>
      <c r="F301" s="11"/>
      <c r="G301" s="302"/>
      <c r="H301" s="303"/>
      <c r="I301" s="304"/>
      <c r="J301" s="12" t="s">
        <v>39</v>
      </c>
      <c r="K301" s="13"/>
      <c r="L301" s="13"/>
      <c r="M301" s="96"/>
      <c r="N301" s="2"/>
      <c r="V301" s="50"/>
    </row>
    <row r="302" spans="1:22" ht="21.6" thickTop="1" thickBot="1" x14ac:dyDescent="0.3">
      <c r="A302" s="290">
        <f t="shared" ref="A302" si="68">A298+1</f>
        <v>72</v>
      </c>
      <c r="B302" s="74" t="s">
        <v>29</v>
      </c>
      <c r="C302" s="74" t="s">
        <v>31</v>
      </c>
      <c r="D302" s="74" t="s">
        <v>18</v>
      </c>
      <c r="E302" s="293" t="s">
        <v>33</v>
      </c>
      <c r="F302" s="293"/>
      <c r="G302" s="293" t="s">
        <v>24</v>
      </c>
      <c r="H302" s="294"/>
      <c r="I302" s="45"/>
      <c r="J302" s="42" t="s">
        <v>0</v>
      </c>
      <c r="K302" s="43"/>
      <c r="L302" s="43"/>
      <c r="M302" s="97"/>
      <c r="N302" s="2"/>
      <c r="V302" s="50"/>
    </row>
    <row r="303" spans="1:22" ht="13.8" thickBot="1" x14ac:dyDescent="0.3">
      <c r="A303" s="291"/>
      <c r="B303" s="7"/>
      <c r="C303" s="7"/>
      <c r="D303" s="4"/>
      <c r="E303" s="7"/>
      <c r="F303" s="7"/>
      <c r="G303" s="295"/>
      <c r="H303" s="296"/>
      <c r="I303" s="297"/>
      <c r="J303" s="40" t="s">
        <v>37</v>
      </c>
      <c r="K303" s="40"/>
      <c r="L303" s="40"/>
      <c r="M303" s="95"/>
      <c r="N303" s="2"/>
      <c r="V303" s="50">
        <v>0</v>
      </c>
    </row>
    <row r="304" spans="1:22" ht="21" thickBot="1" x14ac:dyDescent="0.3">
      <c r="A304" s="291"/>
      <c r="B304" s="75" t="s">
        <v>30</v>
      </c>
      <c r="C304" s="75" t="s">
        <v>32</v>
      </c>
      <c r="D304" s="75" t="s">
        <v>17</v>
      </c>
      <c r="E304" s="298" t="s">
        <v>34</v>
      </c>
      <c r="F304" s="298"/>
      <c r="G304" s="299"/>
      <c r="H304" s="300"/>
      <c r="I304" s="301"/>
      <c r="J304" s="12" t="s">
        <v>38</v>
      </c>
      <c r="K304" s="13"/>
      <c r="L304" s="13"/>
      <c r="M304" s="96"/>
      <c r="N304" s="2"/>
      <c r="V304" s="50"/>
    </row>
    <row r="305" spans="1:22" ht="13.8" thickBot="1" x14ac:dyDescent="0.3">
      <c r="A305" s="292"/>
      <c r="B305" s="8"/>
      <c r="C305" s="8"/>
      <c r="D305" s="9"/>
      <c r="E305" s="10" t="s">
        <v>2</v>
      </c>
      <c r="F305" s="11"/>
      <c r="G305" s="302"/>
      <c r="H305" s="303"/>
      <c r="I305" s="304"/>
      <c r="J305" s="12" t="s">
        <v>39</v>
      </c>
      <c r="K305" s="13"/>
      <c r="L305" s="13"/>
      <c r="M305" s="96"/>
      <c r="N305" s="2"/>
      <c r="V305" s="50"/>
    </row>
    <row r="306" spans="1:22" ht="21.6" thickTop="1" thickBot="1" x14ac:dyDescent="0.3">
      <c r="A306" s="290">
        <f t="shared" ref="A306" si="69">A302+1</f>
        <v>73</v>
      </c>
      <c r="B306" s="74" t="s">
        <v>29</v>
      </c>
      <c r="C306" s="74" t="s">
        <v>31</v>
      </c>
      <c r="D306" s="74" t="s">
        <v>18</v>
      </c>
      <c r="E306" s="293" t="s">
        <v>33</v>
      </c>
      <c r="F306" s="293"/>
      <c r="G306" s="293" t="s">
        <v>24</v>
      </c>
      <c r="H306" s="294"/>
      <c r="I306" s="45"/>
      <c r="J306" s="42" t="s">
        <v>0</v>
      </c>
      <c r="K306" s="43"/>
      <c r="L306" s="43"/>
      <c r="M306" s="97"/>
      <c r="N306" s="2"/>
      <c r="V306" s="50"/>
    </row>
    <row r="307" spans="1:22" ht="13.8" thickBot="1" x14ac:dyDescent="0.3">
      <c r="A307" s="291"/>
      <c r="B307" s="7"/>
      <c r="C307" s="7"/>
      <c r="D307" s="4"/>
      <c r="E307" s="7"/>
      <c r="F307" s="7"/>
      <c r="G307" s="295"/>
      <c r="H307" s="296"/>
      <c r="I307" s="297"/>
      <c r="J307" s="40" t="s">
        <v>37</v>
      </c>
      <c r="K307" s="40"/>
      <c r="L307" s="40"/>
      <c r="M307" s="95"/>
      <c r="N307" s="2"/>
      <c r="V307" s="50">
        <v>0</v>
      </c>
    </row>
    <row r="308" spans="1:22" ht="21" thickBot="1" x14ac:dyDescent="0.3">
      <c r="A308" s="291"/>
      <c r="B308" s="75" t="s">
        <v>30</v>
      </c>
      <c r="C308" s="75" t="s">
        <v>32</v>
      </c>
      <c r="D308" s="75" t="s">
        <v>17</v>
      </c>
      <c r="E308" s="298" t="s">
        <v>34</v>
      </c>
      <c r="F308" s="298"/>
      <c r="G308" s="299"/>
      <c r="H308" s="300"/>
      <c r="I308" s="301"/>
      <c r="J308" s="12" t="s">
        <v>38</v>
      </c>
      <c r="K308" s="13"/>
      <c r="L308" s="13"/>
      <c r="M308" s="96"/>
      <c r="N308" s="2"/>
      <c r="V308" s="50"/>
    </row>
    <row r="309" spans="1:22" ht="13.8" thickBot="1" x14ac:dyDescent="0.3">
      <c r="A309" s="292"/>
      <c r="B309" s="8"/>
      <c r="C309" s="8"/>
      <c r="D309" s="9"/>
      <c r="E309" s="10" t="s">
        <v>2</v>
      </c>
      <c r="F309" s="11"/>
      <c r="G309" s="302"/>
      <c r="H309" s="303"/>
      <c r="I309" s="304"/>
      <c r="J309" s="12" t="s">
        <v>39</v>
      </c>
      <c r="K309" s="13"/>
      <c r="L309" s="13"/>
      <c r="M309" s="96"/>
      <c r="N309" s="2"/>
      <c r="V309" s="50"/>
    </row>
    <row r="310" spans="1:22" ht="21.6" thickTop="1" thickBot="1" x14ac:dyDescent="0.3">
      <c r="A310" s="290">
        <f t="shared" ref="A310" si="70">A306+1</f>
        <v>74</v>
      </c>
      <c r="B310" s="74" t="s">
        <v>29</v>
      </c>
      <c r="C310" s="74" t="s">
        <v>31</v>
      </c>
      <c r="D310" s="74" t="s">
        <v>18</v>
      </c>
      <c r="E310" s="293" t="s">
        <v>33</v>
      </c>
      <c r="F310" s="293"/>
      <c r="G310" s="293" t="s">
        <v>24</v>
      </c>
      <c r="H310" s="294"/>
      <c r="I310" s="45"/>
      <c r="J310" s="42" t="s">
        <v>0</v>
      </c>
      <c r="K310" s="43"/>
      <c r="L310" s="43"/>
      <c r="M310" s="97"/>
      <c r="N310" s="2"/>
      <c r="V310" s="50"/>
    </row>
    <row r="311" spans="1:22" ht="13.8" thickBot="1" x14ac:dyDescent="0.3">
      <c r="A311" s="291"/>
      <c r="B311" s="7"/>
      <c r="C311" s="7"/>
      <c r="D311" s="4"/>
      <c r="E311" s="7"/>
      <c r="F311" s="7"/>
      <c r="G311" s="295"/>
      <c r="H311" s="296"/>
      <c r="I311" s="297"/>
      <c r="J311" s="40" t="s">
        <v>37</v>
      </c>
      <c r="K311" s="40"/>
      <c r="L311" s="40"/>
      <c r="M311" s="95"/>
      <c r="N311" s="2"/>
      <c r="V311" s="50">
        <v>0</v>
      </c>
    </row>
    <row r="312" spans="1:22" ht="21" thickBot="1" x14ac:dyDescent="0.3">
      <c r="A312" s="291"/>
      <c r="B312" s="75" t="s">
        <v>30</v>
      </c>
      <c r="C312" s="75" t="s">
        <v>32</v>
      </c>
      <c r="D312" s="75" t="s">
        <v>17</v>
      </c>
      <c r="E312" s="298" t="s">
        <v>34</v>
      </c>
      <c r="F312" s="298"/>
      <c r="G312" s="299"/>
      <c r="H312" s="300"/>
      <c r="I312" s="301"/>
      <c r="J312" s="12" t="s">
        <v>38</v>
      </c>
      <c r="K312" s="13"/>
      <c r="L312" s="13"/>
      <c r="M312" s="96"/>
      <c r="N312" s="2"/>
      <c r="V312" s="50"/>
    </row>
    <row r="313" spans="1:22" ht="13.8" thickBot="1" x14ac:dyDescent="0.3">
      <c r="A313" s="292"/>
      <c r="B313" s="8"/>
      <c r="C313" s="8"/>
      <c r="D313" s="9"/>
      <c r="E313" s="10" t="s">
        <v>2</v>
      </c>
      <c r="F313" s="11"/>
      <c r="G313" s="302"/>
      <c r="H313" s="303"/>
      <c r="I313" s="304"/>
      <c r="J313" s="12" t="s">
        <v>39</v>
      </c>
      <c r="K313" s="13"/>
      <c r="L313" s="13"/>
      <c r="M313" s="96"/>
      <c r="N313" s="2"/>
      <c r="V313" s="50"/>
    </row>
    <row r="314" spans="1:22" ht="21.6" thickTop="1" thickBot="1" x14ac:dyDescent="0.3">
      <c r="A314" s="290">
        <f t="shared" ref="A314" si="71">A310+1</f>
        <v>75</v>
      </c>
      <c r="B314" s="74" t="s">
        <v>29</v>
      </c>
      <c r="C314" s="74" t="s">
        <v>31</v>
      </c>
      <c r="D314" s="74" t="s">
        <v>18</v>
      </c>
      <c r="E314" s="293" t="s">
        <v>33</v>
      </c>
      <c r="F314" s="293"/>
      <c r="G314" s="293" t="s">
        <v>24</v>
      </c>
      <c r="H314" s="294"/>
      <c r="I314" s="45"/>
      <c r="J314" s="42" t="s">
        <v>0</v>
      </c>
      <c r="K314" s="43"/>
      <c r="L314" s="43"/>
      <c r="M314" s="97"/>
      <c r="N314" s="2"/>
      <c r="V314" s="50"/>
    </row>
    <row r="315" spans="1:22" ht="13.8" thickBot="1" x14ac:dyDescent="0.3">
      <c r="A315" s="291"/>
      <c r="B315" s="7"/>
      <c r="C315" s="7"/>
      <c r="D315" s="4"/>
      <c r="E315" s="7"/>
      <c r="F315" s="7"/>
      <c r="G315" s="295"/>
      <c r="H315" s="296"/>
      <c r="I315" s="297"/>
      <c r="J315" s="40" t="s">
        <v>37</v>
      </c>
      <c r="K315" s="40"/>
      <c r="L315" s="40"/>
      <c r="M315" s="95"/>
      <c r="N315" s="2"/>
      <c r="V315" s="50">
        <v>0</v>
      </c>
    </row>
    <row r="316" spans="1:22" ht="21" thickBot="1" x14ac:dyDescent="0.3">
      <c r="A316" s="291"/>
      <c r="B316" s="75" t="s">
        <v>30</v>
      </c>
      <c r="C316" s="75" t="s">
        <v>32</v>
      </c>
      <c r="D316" s="75" t="s">
        <v>17</v>
      </c>
      <c r="E316" s="298" t="s">
        <v>34</v>
      </c>
      <c r="F316" s="298"/>
      <c r="G316" s="299"/>
      <c r="H316" s="300"/>
      <c r="I316" s="301"/>
      <c r="J316" s="12" t="s">
        <v>38</v>
      </c>
      <c r="K316" s="13"/>
      <c r="L316" s="13"/>
      <c r="M316" s="96"/>
      <c r="N316" s="2"/>
      <c r="V316" s="50"/>
    </row>
    <row r="317" spans="1:22" ht="13.8" thickBot="1" x14ac:dyDescent="0.3">
      <c r="A317" s="292"/>
      <c r="B317" s="8"/>
      <c r="C317" s="8"/>
      <c r="D317" s="9"/>
      <c r="E317" s="10" t="s">
        <v>2</v>
      </c>
      <c r="F317" s="11"/>
      <c r="G317" s="302"/>
      <c r="H317" s="303"/>
      <c r="I317" s="304"/>
      <c r="J317" s="12" t="s">
        <v>39</v>
      </c>
      <c r="K317" s="13"/>
      <c r="L317" s="13"/>
      <c r="M317" s="96"/>
      <c r="N317" s="2"/>
      <c r="V317" s="50"/>
    </row>
    <row r="318" spans="1:22" ht="21.6" thickTop="1" thickBot="1" x14ac:dyDescent="0.3">
      <c r="A318" s="290">
        <f t="shared" ref="A318" si="72">A314+1</f>
        <v>76</v>
      </c>
      <c r="B318" s="74" t="s">
        <v>29</v>
      </c>
      <c r="C318" s="74" t="s">
        <v>31</v>
      </c>
      <c r="D318" s="74" t="s">
        <v>18</v>
      </c>
      <c r="E318" s="293" t="s">
        <v>33</v>
      </c>
      <c r="F318" s="293"/>
      <c r="G318" s="293" t="s">
        <v>24</v>
      </c>
      <c r="H318" s="294"/>
      <c r="I318" s="45"/>
      <c r="J318" s="42" t="s">
        <v>0</v>
      </c>
      <c r="K318" s="43"/>
      <c r="L318" s="43"/>
      <c r="M318" s="97"/>
      <c r="N318" s="2"/>
      <c r="V318" s="50"/>
    </row>
    <row r="319" spans="1:22" ht="13.8" thickBot="1" x14ac:dyDescent="0.3">
      <c r="A319" s="291"/>
      <c r="B319" s="7"/>
      <c r="C319" s="7"/>
      <c r="D319" s="4"/>
      <c r="E319" s="7"/>
      <c r="F319" s="7"/>
      <c r="G319" s="295"/>
      <c r="H319" s="296"/>
      <c r="I319" s="297"/>
      <c r="J319" s="40" t="s">
        <v>37</v>
      </c>
      <c r="K319" s="40"/>
      <c r="L319" s="40"/>
      <c r="M319" s="95"/>
      <c r="N319" s="2"/>
      <c r="V319" s="50">
        <v>0</v>
      </c>
    </row>
    <row r="320" spans="1:22" ht="21" thickBot="1" x14ac:dyDescent="0.3">
      <c r="A320" s="291"/>
      <c r="B320" s="75" t="s">
        <v>30</v>
      </c>
      <c r="C320" s="75" t="s">
        <v>32</v>
      </c>
      <c r="D320" s="75" t="s">
        <v>17</v>
      </c>
      <c r="E320" s="298" t="s">
        <v>34</v>
      </c>
      <c r="F320" s="298"/>
      <c r="G320" s="299"/>
      <c r="H320" s="300"/>
      <c r="I320" s="301"/>
      <c r="J320" s="12" t="s">
        <v>38</v>
      </c>
      <c r="K320" s="13"/>
      <c r="L320" s="13"/>
      <c r="M320" s="96"/>
      <c r="N320" s="2"/>
      <c r="V320" s="50"/>
    </row>
    <row r="321" spans="1:22" ht="13.8" thickBot="1" x14ac:dyDescent="0.3">
      <c r="A321" s="292"/>
      <c r="B321" s="8"/>
      <c r="C321" s="8"/>
      <c r="D321" s="9"/>
      <c r="E321" s="10" t="s">
        <v>2</v>
      </c>
      <c r="F321" s="11"/>
      <c r="G321" s="302"/>
      <c r="H321" s="303"/>
      <c r="I321" s="304"/>
      <c r="J321" s="12" t="s">
        <v>39</v>
      </c>
      <c r="K321" s="13"/>
      <c r="L321" s="13"/>
      <c r="M321" s="96"/>
      <c r="N321" s="2"/>
      <c r="V321" s="50"/>
    </row>
    <row r="322" spans="1:22" ht="21.6" thickTop="1" thickBot="1" x14ac:dyDescent="0.3">
      <c r="A322" s="290">
        <f t="shared" ref="A322" si="73">A318+1</f>
        <v>77</v>
      </c>
      <c r="B322" s="74" t="s">
        <v>29</v>
      </c>
      <c r="C322" s="74" t="s">
        <v>31</v>
      </c>
      <c r="D322" s="74" t="s">
        <v>18</v>
      </c>
      <c r="E322" s="293" t="s">
        <v>33</v>
      </c>
      <c r="F322" s="293"/>
      <c r="G322" s="293" t="s">
        <v>24</v>
      </c>
      <c r="H322" s="294"/>
      <c r="I322" s="45"/>
      <c r="J322" s="42" t="s">
        <v>0</v>
      </c>
      <c r="K322" s="43"/>
      <c r="L322" s="43"/>
      <c r="M322" s="97"/>
      <c r="N322" s="2"/>
      <c r="V322" s="50"/>
    </row>
    <row r="323" spans="1:22" ht="13.8" thickBot="1" x14ac:dyDescent="0.3">
      <c r="A323" s="291"/>
      <c r="B323" s="7"/>
      <c r="C323" s="7"/>
      <c r="D323" s="4"/>
      <c r="E323" s="7"/>
      <c r="F323" s="7"/>
      <c r="G323" s="295"/>
      <c r="H323" s="296"/>
      <c r="I323" s="297"/>
      <c r="J323" s="40" t="s">
        <v>37</v>
      </c>
      <c r="K323" s="40"/>
      <c r="L323" s="40"/>
      <c r="M323" s="95"/>
      <c r="N323" s="2"/>
      <c r="V323" s="50">
        <v>0</v>
      </c>
    </row>
    <row r="324" spans="1:22" ht="21" thickBot="1" x14ac:dyDescent="0.3">
      <c r="A324" s="291"/>
      <c r="B324" s="75" t="s">
        <v>30</v>
      </c>
      <c r="C324" s="75" t="s">
        <v>32</v>
      </c>
      <c r="D324" s="75" t="s">
        <v>17</v>
      </c>
      <c r="E324" s="298" t="s">
        <v>34</v>
      </c>
      <c r="F324" s="298"/>
      <c r="G324" s="299"/>
      <c r="H324" s="300"/>
      <c r="I324" s="301"/>
      <c r="J324" s="12" t="s">
        <v>38</v>
      </c>
      <c r="K324" s="13"/>
      <c r="L324" s="13"/>
      <c r="M324" s="96"/>
      <c r="N324" s="2"/>
      <c r="V324" s="50"/>
    </row>
    <row r="325" spans="1:22" ht="13.8" thickBot="1" x14ac:dyDescent="0.3">
      <c r="A325" s="292"/>
      <c r="B325" s="8"/>
      <c r="C325" s="8"/>
      <c r="D325" s="9"/>
      <c r="E325" s="10" t="s">
        <v>2</v>
      </c>
      <c r="F325" s="11"/>
      <c r="G325" s="302"/>
      <c r="H325" s="303"/>
      <c r="I325" s="304"/>
      <c r="J325" s="12" t="s">
        <v>39</v>
      </c>
      <c r="K325" s="13"/>
      <c r="L325" s="13"/>
      <c r="M325" s="96"/>
      <c r="N325" s="2"/>
      <c r="V325" s="50"/>
    </row>
    <row r="326" spans="1:22" ht="21.6" thickTop="1" thickBot="1" x14ac:dyDescent="0.3">
      <c r="A326" s="290">
        <f t="shared" ref="A326" si="74">A322+1</f>
        <v>78</v>
      </c>
      <c r="B326" s="74" t="s">
        <v>29</v>
      </c>
      <c r="C326" s="74" t="s">
        <v>31</v>
      </c>
      <c r="D326" s="74" t="s">
        <v>18</v>
      </c>
      <c r="E326" s="293" t="s">
        <v>33</v>
      </c>
      <c r="F326" s="293"/>
      <c r="G326" s="293" t="s">
        <v>24</v>
      </c>
      <c r="H326" s="294"/>
      <c r="I326" s="45"/>
      <c r="J326" s="42" t="s">
        <v>0</v>
      </c>
      <c r="K326" s="43"/>
      <c r="L326" s="43"/>
      <c r="M326" s="97"/>
      <c r="N326" s="2"/>
      <c r="V326" s="50"/>
    </row>
    <row r="327" spans="1:22" ht="13.8" thickBot="1" x14ac:dyDescent="0.3">
      <c r="A327" s="291"/>
      <c r="B327" s="7"/>
      <c r="C327" s="7"/>
      <c r="D327" s="4"/>
      <c r="E327" s="7"/>
      <c r="F327" s="7"/>
      <c r="G327" s="295"/>
      <c r="H327" s="296"/>
      <c r="I327" s="297"/>
      <c r="J327" s="40" t="s">
        <v>37</v>
      </c>
      <c r="K327" s="40"/>
      <c r="L327" s="40"/>
      <c r="M327" s="95"/>
      <c r="N327" s="2"/>
      <c r="V327" s="50">
        <v>0</v>
      </c>
    </row>
    <row r="328" spans="1:22" ht="21" thickBot="1" x14ac:dyDescent="0.3">
      <c r="A328" s="291"/>
      <c r="B328" s="75" t="s">
        <v>30</v>
      </c>
      <c r="C328" s="75" t="s">
        <v>32</v>
      </c>
      <c r="D328" s="75" t="s">
        <v>17</v>
      </c>
      <c r="E328" s="298" t="s">
        <v>34</v>
      </c>
      <c r="F328" s="298"/>
      <c r="G328" s="299"/>
      <c r="H328" s="300"/>
      <c r="I328" s="301"/>
      <c r="J328" s="12" t="s">
        <v>38</v>
      </c>
      <c r="K328" s="13"/>
      <c r="L328" s="13"/>
      <c r="M328" s="96"/>
      <c r="N328" s="2"/>
      <c r="V328" s="50"/>
    </row>
    <row r="329" spans="1:22" ht="13.8" thickBot="1" x14ac:dyDescent="0.3">
      <c r="A329" s="292"/>
      <c r="B329" s="8"/>
      <c r="C329" s="8"/>
      <c r="D329" s="9"/>
      <c r="E329" s="10" t="s">
        <v>2</v>
      </c>
      <c r="F329" s="11"/>
      <c r="G329" s="302"/>
      <c r="H329" s="303"/>
      <c r="I329" s="304"/>
      <c r="J329" s="12" t="s">
        <v>39</v>
      </c>
      <c r="K329" s="13"/>
      <c r="L329" s="13"/>
      <c r="M329" s="96"/>
      <c r="N329" s="2"/>
      <c r="V329" s="50"/>
    </row>
    <row r="330" spans="1:22" ht="21.6" thickTop="1" thickBot="1" x14ac:dyDescent="0.3">
      <c r="A330" s="290">
        <f t="shared" ref="A330" si="75">A326+1</f>
        <v>79</v>
      </c>
      <c r="B330" s="74" t="s">
        <v>29</v>
      </c>
      <c r="C330" s="74" t="s">
        <v>31</v>
      </c>
      <c r="D330" s="74" t="s">
        <v>18</v>
      </c>
      <c r="E330" s="293" t="s">
        <v>33</v>
      </c>
      <c r="F330" s="293"/>
      <c r="G330" s="293" t="s">
        <v>24</v>
      </c>
      <c r="H330" s="294"/>
      <c r="I330" s="45"/>
      <c r="J330" s="42" t="s">
        <v>0</v>
      </c>
      <c r="K330" s="43"/>
      <c r="L330" s="43"/>
      <c r="M330" s="97"/>
      <c r="N330" s="2"/>
      <c r="V330" s="50"/>
    </row>
    <row r="331" spans="1:22" ht="13.8" thickBot="1" x14ac:dyDescent="0.3">
      <c r="A331" s="291"/>
      <c r="B331" s="7"/>
      <c r="C331" s="7"/>
      <c r="D331" s="4"/>
      <c r="E331" s="7"/>
      <c r="F331" s="7"/>
      <c r="G331" s="295"/>
      <c r="H331" s="296"/>
      <c r="I331" s="297"/>
      <c r="J331" s="40" t="s">
        <v>37</v>
      </c>
      <c r="K331" s="40"/>
      <c r="L331" s="40"/>
      <c r="M331" s="95"/>
      <c r="N331" s="2"/>
      <c r="V331" s="50">
        <v>0</v>
      </c>
    </row>
    <row r="332" spans="1:22" ht="21" thickBot="1" x14ac:dyDescent="0.3">
      <c r="A332" s="291"/>
      <c r="B332" s="75" t="s">
        <v>30</v>
      </c>
      <c r="C332" s="75" t="s">
        <v>32</v>
      </c>
      <c r="D332" s="75" t="s">
        <v>17</v>
      </c>
      <c r="E332" s="298" t="s">
        <v>34</v>
      </c>
      <c r="F332" s="298"/>
      <c r="G332" s="299"/>
      <c r="H332" s="300"/>
      <c r="I332" s="301"/>
      <c r="J332" s="12" t="s">
        <v>38</v>
      </c>
      <c r="K332" s="13"/>
      <c r="L332" s="13"/>
      <c r="M332" s="96"/>
      <c r="N332" s="2"/>
      <c r="V332" s="50"/>
    </row>
    <row r="333" spans="1:22" ht="13.8" thickBot="1" x14ac:dyDescent="0.3">
      <c r="A333" s="292"/>
      <c r="B333" s="8"/>
      <c r="C333" s="8"/>
      <c r="D333" s="9"/>
      <c r="E333" s="10" t="s">
        <v>2</v>
      </c>
      <c r="F333" s="11"/>
      <c r="G333" s="302"/>
      <c r="H333" s="303"/>
      <c r="I333" s="304"/>
      <c r="J333" s="12" t="s">
        <v>39</v>
      </c>
      <c r="K333" s="13"/>
      <c r="L333" s="13"/>
      <c r="M333" s="96"/>
      <c r="N333" s="2"/>
      <c r="V333" s="50"/>
    </row>
    <row r="334" spans="1:22" ht="21.6" thickTop="1" thickBot="1" x14ac:dyDescent="0.3">
      <c r="A334" s="290">
        <f t="shared" ref="A334" si="76">A330+1</f>
        <v>80</v>
      </c>
      <c r="B334" s="74" t="s">
        <v>29</v>
      </c>
      <c r="C334" s="74" t="s">
        <v>31</v>
      </c>
      <c r="D334" s="74" t="s">
        <v>18</v>
      </c>
      <c r="E334" s="293" t="s">
        <v>33</v>
      </c>
      <c r="F334" s="293"/>
      <c r="G334" s="293" t="s">
        <v>24</v>
      </c>
      <c r="H334" s="294"/>
      <c r="I334" s="45"/>
      <c r="J334" s="42" t="s">
        <v>0</v>
      </c>
      <c r="K334" s="43"/>
      <c r="L334" s="43"/>
      <c r="M334" s="97"/>
      <c r="N334" s="2"/>
      <c r="V334" s="50"/>
    </row>
    <row r="335" spans="1:22" ht="13.8" thickBot="1" x14ac:dyDescent="0.3">
      <c r="A335" s="291"/>
      <c r="B335" s="7"/>
      <c r="C335" s="7"/>
      <c r="D335" s="4"/>
      <c r="E335" s="7"/>
      <c r="F335" s="7"/>
      <c r="G335" s="295"/>
      <c r="H335" s="296"/>
      <c r="I335" s="297"/>
      <c r="J335" s="40" t="s">
        <v>37</v>
      </c>
      <c r="K335" s="40"/>
      <c r="L335" s="40"/>
      <c r="M335" s="95"/>
      <c r="N335" s="2"/>
      <c r="V335" s="50">
        <v>0</v>
      </c>
    </row>
    <row r="336" spans="1:22" ht="21" thickBot="1" x14ac:dyDescent="0.3">
      <c r="A336" s="291"/>
      <c r="B336" s="75" t="s">
        <v>30</v>
      </c>
      <c r="C336" s="75" t="s">
        <v>32</v>
      </c>
      <c r="D336" s="75" t="s">
        <v>17</v>
      </c>
      <c r="E336" s="298" t="s">
        <v>34</v>
      </c>
      <c r="F336" s="298"/>
      <c r="G336" s="299"/>
      <c r="H336" s="300"/>
      <c r="I336" s="301"/>
      <c r="J336" s="12" t="s">
        <v>38</v>
      </c>
      <c r="K336" s="13"/>
      <c r="L336" s="13"/>
      <c r="M336" s="96"/>
      <c r="N336" s="2"/>
      <c r="V336" s="50"/>
    </row>
    <row r="337" spans="1:22" ht="13.8" thickBot="1" x14ac:dyDescent="0.3">
      <c r="A337" s="292"/>
      <c r="B337" s="8"/>
      <c r="C337" s="8"/>
      <c r="D337" s="9"/>
      <c r="E337" s="10" t="s">
        <v>2</v>
      </c>
      <c r="F337" s="11"/>
      <c r="G337" s="302"/>
      <c r="H337" s="303"/>
      <c r="I337" s="304"/>
      <c r="J337" s="12" t="s">
        <v>39</v>
      </c>
      <c r="K337" s="13"/>
      <c r="L337" s="13"/>
      <c r="M337" s="96"/>
      <c r="N337" s="2"/>
      <c r="V337" s="50"/>
    </row>
    <row r="338" spans="1:22" ht="21.6" thickTop="1" thickBot="1" x14ac:dyDescent="0.3">
      <c r="A338" s="290">
        <f t="shared" ref="A338" si="77">A334+1</f>
        <v>81</v>
      </c>
      <c r="B338" s="74" t="s">
        <v>29</v>
      </c>
      <c r="C338" s="74" t="s">
        <v>31</v>
      </c>
      <c r="D338" s="74" t="s">
        <v>18</v>
      </c>
      <c r="E338" s="293" t="s">
        <v>33</v>
      </c>
      <c r="F338" s="293"/>
      <c r="G338" s="293" t="s">
        <v>24</v>
      </c>
      <c r="H338" s="294"/>
      <c r="I338" s="45"/>
      <c r="J338" s="42" t="s">
        <v>0</v>
      </c>
      <c r="K338" s="43"/>
      <c r="L338" s="43"/>
      <c r="M338" s="97"/>
      <c r="N338" s="2"/>
      <c r="V338" s="50"/>
    </row>
    <row r="339" spans="1:22" ht="13.8" thickBot="1" x14ac:dyDescent="0.3">
      <c r="A339" s="291"/>
      <c r="B339" s="7"/>
      <c r="C339" s="7"/>
      <c r="D339" s="4"/>
      <c r="E339" s="7"/>
      <c r="F339" s="7"/>
      <c r="G339" s="295"/>
      <c r="H339" s="296"/>
      <c r="I339" s="297"/>
      <c r="J339" s="40" t="s">
        <v>37</v>
      </c>
      <c r="K339" s="40"/>
      <c r="L339" s="40"/>
      <c r="M339" s="95"/>
      <c r="N339" s="2"/>
      <c r="V339" s="50">
        <v>0</v>
      </c>
    </row>
    <row r="340" spans="1:22" ht="21" thickBot="1" x14ac:dyDescent="0.3">
      <c r="A340" s="291"/>
      <c r="B340" s="75" t="s">
        <v>30</v>
      </c>
      <c r="C340" s="75" t="s">
        <v>32</v>
      </c>
      <c r="D340" s="75" t="s">
        <v>17</v>
      </c>
      <c r="E340" s="298" t="s">
        <v>34</v>
      </c>
      <c r="F340" s="298"/>
      <c r="G340" s="299"/>
      <c r="H340" s="300"/>
      <c r="I340" s="301"/>
      <c r="J340" s="12" t="s">
        <v>38</v>
      </c>
      <c r="K340" s="13"/>
      <c r="L340" s="13"/>
      <c r="M340" s="96"/>
      <c r="N340" s="2"/>
      <c r="V340" s="50"/>
    </row>
    <row r="341" spans="1:22" ht="13.8" thickBot="1" x14ac:dyDescent="0.3">
      <c r="A341" s="292"/>
      <c r="B341" s="8"/>
      <c r="C341" s="8"/>
      <c r="D341" s="9"/>
      <c r="E341" s="10" t="s">
        <v>2</v>
      </c>
      <c r="F341" s="11"/>
      <c r="G341" s="302"/>
      <c r="H341" s="303"/>
      <c r="I341" s="304"/>
      <c r="J341" s="12" t="s">
        <v>39</v>
      </c>
      <c r="K341" s="13"/>
      <c r="L341" s="13"/>
      <c r="M341" s="96"/>
      <c r="N341" s="2"/>
      <c r="V341" s="50"/>
    </row>
    <row r="342" spans="1:22" ht="21.6" thickTop="1" thickBot="1" x14ac:dyDescent="0.3">
      <c r="A342" s="290">
        <f t="shared" ref="A342" si="78">A338+1</f>
        <v>82</v>
      </c>
      <c r="B342" s="74" t="s">
        <v>29</v>
      </c>
      <c r="C342" s="74" t="s">
        <v>31</v>
      </c>
      <c r="D342" s="74" t="s">
        <v>18</v>
      </c>
      <c r="E342" s="293" t="s">
        <v>33</v>
      </c>
      <c r="F342" s="293"/>
      <c r="G342" s="293" t="s">
        <v>24</v>
      </c>
      <c r="H342" s="294"/>
      <c r="I342" s="45"/>
      <c r="J342" s="42" t="s">
        <v>0</v>
      </c>
      <c r="K342" s="43"/>
      <c r="L342" s="43"/>
      <c r="M342" s="97"/>
      <c r="N342" s="2"/>
      <c r="V342" s="50"/>
    </row>
    <row r="343" spans="1:22" ht="13.8" thickBot="1" x14ac:dyDescent="0.3">
      <c r="A343" s="291"/>
      <c r="B343" s="7"/>
      <c r="C343" s="7"/>
      <c r="D343" s="4"/>
      <c r="E343" s="7"/>
      <c r="F343" s="7"/>
      <c r="G343" s="295"/>
      <c r="H343" s="296"/>
      <c r="I343" s="297"/>
      <c r="J343" s="40" t="s">
        <v>37</v>
      </c>
      <c r="K343" s="40"/>
      <c r="L343" s="40"/>
      <c r="M343" s="95"/>
      <c r="N343" s="2"/>
      <c r="V343" s="50">
        <v>0</v>
      </c>
    </row>
    <row r="344" spans="1:22" ht="21" thickBot="1" x14ac:dyDescent="0.3">
      <c r="A344" s="291"/>
      <c r="B344" s="75" t="s">
        <v>30</v>
      </c>
      <c r="C344" s="75" t="s">
        <v>32</v>
      </c>
      <c r="D344" s="75" t="s">
        <v>17</v>
      </c>
      <c r="E344" s="298" t="s">
        <v>34</v>
      </c>
      <c r="F344" s="298"/>
      <c r="G344" s="299"/>
      <c r="H344" s="300"/>
      <c r="I344" s="301"/>
      <c r="J344" s="12" t="s">
        <v>38</v>
      </c>
      <c r="K344" s="13"/>
      <c r="L344" s="13"/>
      <c r="M344" s="96"/>
      <c r="N344" s="2"/>
      <c r="V344" s="50"/>
    </row>
    <row r="345" spans="1:22" ht="13.8" thickBot="1" x14ac:dyDescent="0.3">
      <c r="A345" s="292"/>
      <c r="B345" s="8"/>
      <c r="C345" s="8"/>
      <c r="D345" s="9"/>
      <c r="E345" s="10" t="s">
        <v>2</v>
      </c>
      <c r="F345" s="11"/>
      <c r="G345" s="302"/>
      <c r="H345" s="303"/>
      <c r="I345" s="304"/>
      <c r="J345" s="12" t="s">
        <v>39</v>
      </c>
      <c r="K345" s="13"/>
      <c r="L345" s="13"/>
      <c r="M345" s="96"/>
      <c r="N345" s="2"/>
      <c r="V345" s="50"/>
    </row>
    <row r="346" spans="1:22" ht="21.6" thickTop="1" thickBot="1" x14ac:dyDescent="0.3">
      <c r="A346" s="290">
        <f t="shared" ref="A346" si="79">A342+1</f>
        <v>83</v>
      </c>
      <c r="B346" s="74" t="s">
        <v>29</v>
      </c>
      <c r="C346" s="74" t="s">
        <v>31</v>
      </c>
      <c r="D346" s="74" t="s">
        <v>18</v>
      </c>
      <c r="E346" s="293" t="s">
        <v>33</v>
      </c>
      <c r="F346" s="293"/>
      <c r="G346" s="293" t="s">
        <v>24</v>
      </c>
      <c r="H346" s="294"/>
      <c r="I346" s="45"/>
      <c r="J346" s="42" t="s">
        <v>0</v>
      </c>
      <c r="K346" s="43"/>
      <c r="L346" s="43"/>
      <c r="M346" s="97"/>
      <c r="N346" s="2"/>
      <c r="V346" s="50"/>
    </row>
    <row r="347" spans="1:22" ht="13.8" thickBot="1" x14ac:dyDescent="0.3">
      <c r="A347" s="291"/>
      <c r="B347" s="7"/>
      <c r="C347" s="7"/>
      <c r="D347" s="4"/>
      <c r="E347" s="7"/>
      <c r="F347" s="7"/>
      <c r="G347" s="295"/>
      <c r="H347" s="296"/>
      <c r="I347" s="297"/>
      <c r="J347" s="40" t="s">
        <v>37</v>
      </c>
      <c r="K347" s="40"/>
      <c r="L347" s="40"/>
      <c r="M347" s="95"/>
      <c r="N347" s="2"/>
      <c r="V347" s="50">
        <v>0</v>
      </c>
    </row>
    <row r="348" spans="1:22" ht="21" thickBot="1" x14ac:dyDescent="0.3">
      <c r="A348" s="291"/>
      <c r="B348" s="75" t="s">
        <v>30</v>
      </c>
      <c r="C348" s="75" t="s">
        <v>32</v>
      </c>
      <c r="D348" s="75" t="s">
        <v>17</v>
      </c>
      <c r="E348" s="298" t="s">
        <v>34</v>
      </c>
      <c r="F348" s="298"/>
      <c r="G348" s="299"/>
      <c r="H348" s="300"/>
      <c r="I348" s="301"/>
      <c r="J348" s="12" t="s">
        <v>38</v>
      </c>
      <c r="K348" s="13"/>
      <c r="L348" s="13"/>
      <c r="M348" s="96"/>
      <c r="N348" s="2"/>
      <c r="V348" s="50"/>
    </row>
    <row r="349" spans="1:22" ht="13.8" thickBot="1" x14ac:dyDescent="0.3">
      <c r="A349" s="292"/>
      <c r="B349" s="8"/>
      <c r="C349" s="8"/>
      <c r="D349" s="9"/>
      <c r="E349" s="10" t="s">
        <v>2</v>
      </c>
      <c r="F349" s="11"/>
      <c r="G349" s="302"/>
      <c r="H349" s="303"/>
      <c r="I349" s="304"/>
      <c r="J349" s="12" t="s">
        <v>39</v>
      </c>
      <c r="K349" s="13"/>
      <c r="L349" s="13"/>
      <c r="M349" s="96"/>
      <c r="N349" s="2"/>
      <c r="V349" s="50"/>
    </row>
    <row r="350" spans="1:22" ht="21.6" thickTop="1" thickBot="1" x14ac:dyDescent="0.3">
      <c r="A350" s="290">
        <f t="shared" ref="A350" si="80">A346+1</f>
        <v>84</v>
      </c>
      <c r="B350" s="74" t="s">
        <v>29</v>
      </c>
      <c r="C350" s="74" t="s">
        <v>31</v>
      </c>
      <c r="D350" s="74" t="s">
        <v>18</v>
      </c>
      <c r="E350" s="293" t="s">
        <v>33</v>
      </c>
      <c r="F350" s="293"/>
      <c r="G350" s="293" t="s">
        <v>24</v>
      </c>
      <c r="H350" s="294"/>
      <c r="I350" s="45"/>
      <c r="J350" s="42" t="s">
        <v>0</v>
      </c>
      <c r="K350" s="43"/>
      <c r="L350" s="43"/>
      <c r="M350" s="97"/>
      <c r="N350" s="2"/>
      <c r="V350" s="50"/>
    </row>
    <row r="351" spans="1:22" ht="13.8" thickBot="1" x14ac:dyDescent="0.3">
      <c r="A351" s="291"/>
      <c r="B351" s="7"/>
      <c r="C351" s="7"/>
      <c r="D351" s="4"/>
      <c r="E351" s="7"/>
      <c r="F351" s="7"/>
      <c r="G351" s="295"/>
      <c r="H351" s="296"/>
      <c r="I351" s="297"/>
      <c r="J351" s="40" t="s">
        <v>37</v>
      </c>
      <c r="K351" s="40"/>
      <c r="L351" s="40"/>
      <c r="M351" s="95"/>
      <c r="N351" s="2"/>
      <c r="V351" s="50">
        <v>0</v>
      </c>
    </row>
    <row r="352" spans="1:22" ht="21" thickBot="1" x14ac:dyDescent="0.3">
      <c r="A352" s="291"/>
      <c r="B352" s="75" t="s">
        <v>30</v>
      </c>
      <c r="C352" s="75" t="s">
        <v>32</v>
      </c>
      <c r="D352" s="75" t="s">
        <v>17</v>
      </c>
      <c r="E352" s="298" t="s">
        <v>34</v>
      </c>
      <c r="F352" s="298"/>
      <c r="G352" s="299"/>
      <c r="H352" s="300"/>
      <c r="I352" s="301"/>
      <c r="J352" s="12" t="s">
        <v>38</v>
      </c>
      <c r="K352" s="13"/>
      <c r="L352" s="13"/>
      <c r="M352" s="96"/>
      <c r="N352" s="2"/>
      <c r="V352" s="50"/>
    </row>
    <row r="353" spans="1:22" ht="13.8" thickBot="1" x14ac:dyDescent="0.3">
      <c r="A353" s="292"/>
      <c r="B353" s="8"/>
      <c r="C353" s="8"/>
      <c r="D353" s="9"/>
      <c r="E353" s="10" t="s">
        <v>2</v>
      </c>
      <c r="F353" s="11"/>
      <c r="G353" s="302"/>
      <c r="H353" s="303"/>
      <c r="I353" s="304"/>
      <c r="J353" s="12" t="s">
        <v>39</v>
      </c>
      <c r="K353" s="13"/>
      <c r="L353" s="13"/>
      <c r="M353" s="96"/>
      <c r="N353" s="2"/>
      <c r="V353" s="50"/>
    </row>
    <row r="354" spans="1:22" ht="21.6" thickTop="1" thickBot="1" x14ac:dyDescent="0.3">
      <c r="A354" s="290">
        <f t="shared" ref="A354" si="81">A350+1</f>
        <v>85</v>
      </c>
      <c r="B354" s="74" t="s">
        <v>29</v>
      </c>
      <c r="C354" s="74" t="s">
        <v>31</v>
      </c>
      <c r="D354" s="74" t="s">
        <v>18</v>
      </c>
      <c r="E354" s="293" t="s">
        <v>33</v>
      </c>
      <c r="F354" s="293"/>
      <c r="G354" s="293" t="s">
        <v>24</v>
      </c>
      <c r="H354" s="294"/>
      <c r="I354" s="45"/>
      <c r="J354" s="42" t="s">
        <v>0</v>
      </c>
      <c r="K354" s="43"/>
      <c r="L354" s="43"/>
      <c r="M354" s="97"/>
      <c r="N354" s="2"/>
      <c r="V354" s="50"/>
    </row>
    <row r="355" spans="1:22" ht="13.8" thickBot="1" x14ac:dyDescent="0.3">
      <c r="A355" s="291"/>
      <c r="B355" s="7"/>
      <c r="C355" s="7"/>
      <c r="D355" s="4"/>
      <c r="E355" s="7"/>
      <c r="F355" s="7"/>
      <c r="G355" s="295"/>
      <c r="H355" s="296"/>
      <c r="I355" s="297"/>
      <c r="J355" s="40" t="s">
        <v>37</v>
      </c>
      <c r="K355" s="40"/>
      <c r="L355" s="40"/>
      <c r="M355" s="95"/>
      <c r="N355" s="2"/>
      <c r="V355" s="50">
        <v>0</v>
      </c>
    </row>
    <row r="356" spans="1:22" ht="21" thickBot="1" x14ac:dyDescent="0.3">
      <c r="A356" s="291"/>
      <c r="B356" s="75" t="s">
        <v>30</v>
      </c>
      <c r="C356" s="75" t="s">
        <v>32</v>
      </c>
      <c r="D356" s="75" t="s">
        <v>17</v>
      </c>
      <c r="E356" s="298" t="s">
        <v>34</v>
      </c>
      <c r="F356" s="298"/>
      <c r="G356" s="299"/>
      <c r="H356" s="300"/>
      <c r="I356" s="301"/>
      <c r="J356" s="12" t="s">
        <v>38</v>
      </c>
      <c r="K356" s="13"/>
      <c r="L356" s="13"/>
      <c r="M356" s="96"/>
      <c r="N356" s="2"/>
      <c r="V356" s="50"/>
    </row>
    <row r="357" spans="1:22" ht="13.8" thickBot="1" x14ac:dyDescent="0.3">
      <c r="A357" s="292"/>
      <c r="B357" s="8"/>
      <c r="C357" s="8"/>
      <c r="D357" s="9"/>
      <c r="E357" s="10" t="s">
        <v>2</v>
      </c>
      <c r="F357" s="11"/>
      <c r="G357" s="302"/>
      <c r="H357" s="303"/>
      <c r="I357" s="304"/>
      <c r="J357" s="12" t="s">
        <v>39</v>
      </c>
      <c r="K357" s="13"/>
      <c r="L357" s="13"/>
      <c r="M357" s="96"/>
      <c r="N357" s="2"/>
      <c r="V357" s="50"/>
    </row>
    <row r="358" spans="1:22" ht="21.6" thickTop="1" thickBot="1" x14ac:dyDescent="0.3">
      <c r="A358" s="290">
        <f t="shared" ref="A358" si="82">A354+1</f>
        <v>86</v>
      </c>
      <c r="B358" s="74" t="s">
        <v>29</v>
      </c>
      <c r="C358" s="74" t="s">
        <v>31</v>
      </c>
      <c r="D358" s="74" t="s">
        <v>18</v>
      </c>
      <c r="E358" s="293" t="s">
        <v>33</v>
      </c>
      <c r="F358" s="293"/>
      <c r="G358" s="293" t="s">
        <v>24</v>
      </c>
      <c r="H358" s="294"/>
      <c r="I358" s="45"/>
      <c r="J358" s="42" t="s">
        <v>0</v>
      </c>
      <c r="K358" s="43"/>
      <c r="L358" s="43"/>
      <c r="M358" s="97"/>
      <c r="N358" s="2"/>
      <c r="V358" s="50"/>
    </row>
    <row r="359" spans="1:22" ht="13.8" thickBot="1" x14ac:dyDescent="0.3">
      <c r="A359" s="291"/>
      <c r="B359" s="7"/>
      <c r="C359" s="7"/>
      <c r="D359" s="4"/>
      <c r="E359" s="7"/>
      <c r="F359" s="7"/>
      <c r="G359" s="295"/>
      <c r="H359" s="296"/>
      <c r="I359" s="297"/>
      <c r="J359" s="40" t="s">
        <v>37</v>
      </c>
      <c r="K359" s="40"/>
      <c r="L359" s="40"/>
      <c r="M359" s="95"/>
      <c r="N359" s="2"/>
      <c r="V359" s="50">
        <v>0</v>
      </c>
    </row>
    <row r="360" spans="1:22" ht="21" thickBot="1" x14ac:dyDescent="0.3">
      <c r="A360" s="291"/>
      <c r="B360" s="75" t="s">
        <v>30</v>
      </c>
      <c r="C360" s="75" t="s">
        <v>32</v>
      </c>
      <c r="D360" s="75" t="s">
        <v>17</v>
      </c>
      <c r="E360" s="298" t="s">
        <v>34</v>
      </c>
      <c r="F360" s="298"/>
      <c r="G360" s="299"/>
      <c r="H360" s="300"/>
      <c r="I360" s="301"/>
      <c r="J360" s="12" t="s">
        <v>38</v>
      </c>
      <c r="K360" s="13"/>
      <c r="L360" s="13"/>
      <c r="M360" s="96"/>
      <c r="N360" s="2"/>
      <c r="V360" s="50"/>
    </row>
    <row r="361" spans="1:22" ht="13.8" thickBot="1" x14ac:dyDescent="0.3">
      <c r="A361" s="292"/>
      <c r="B361" s="8"/>
      <c r="C361" s="8"/>
      <c r="D361" s="9"/>
      <c r="E361" s="10" t="s">
        <v>2</v>
      </c>
      <c r="F361" s="11"/>
      <c r="G361" s="302"/>
      <c r="H361" s="303"/>
      <c r="I361" s="304"/>
      <c r="J361" s="12" t="s">
        <v>39</v>
      </c>
      <c r="K361" s="13"/>
      <c r="L361" s="13"/>
      <c r="M361" s="96"/>
      <c r="N361" s="2"/>
      <c r="V361" s="50"/>
    </row>
    <row r="362" spans="1:22" ht="21.6" thickTop="1" thickBot="1" x14ac:dyDescent="0.3">
      <c r="A362" s="290">
        <f t="shared" ref="A362" si="83">A358+1</f>
        <v>87</v>
      </c>
      <c r="B362" s="74" t="s">
        <v>29</v>
      </c>
      <c r="C362" s="74" t="s">
        <v>31</v>
      </c>
      <c r="D362" s="74" t="s">
        <v>18</v>
      </c>
      <c r="E362" s="293" t="s">
        <v>33</v>
      </c>
      <c r="F362" s="293"/>
      <c r="G362" s="293" t="s">
        <v>24</v>
      </c>
      <c r="H362" s="294"/>
      <c r="I362" s="45"/>
      <c r="J362" s="42" t="s">
        <v>0</v>
      </c>
      <c r="K362" s="43"/>
      <c r="L362" s="43"/>
      <c r="M362" s="97"/>
      <c r="N362" s="2"/>
      <c r="V362" s="50"/>
    </row>
    <row r="363" spans="1:22" ht="13.8" thickBot="1" x14ac:dyDescent="0.3">
      <c r="A363" s="291"/>
      <c r="B363" s="7"/>
      <c r="C363" s="7"/>
      <c r="D363" s="4"/>
      <c r="E363" s="7"/>
      <c r="F363" s="7"/>
      <c r="G363" s="295"/>
      <c r="H363" s="296"/>
      <c r="I363" s="297"/>
      <c r="J363" s="40" t="s">
        <v>37</v>
      </c>
      <c r="K363" s="40"/>
      <c r="L363" s="40"/>
      <c r="M363" s="95"/>
      <c r="N363" s="2"/>
      <c r="V363" s="50">
        <v>0</v>
      </c>
    </row>
    <row r="364" spans="1:22" ht="21" thickBot="1" x14ac:dyDescent="0.3">
      <c r="A364" s="291"/>
      <c r="B364" s="75" t="s">
        <v>30</v>
      </c>
      <c r="C364" s="75" t="s">
        <v>32</v>
      </c>
      <c r="D364" s="75" t="s">
        <v>17</v>
      </c>
      <c r="E364" s="298" t="s">
        <v>34</v>
      </c>
      <c r="F364" s="298"/>
      <c r="G364" s="299"/>
      <c r="H364" s="300"/>
      <c r="I364" s="301"/>
      <c r="J364" s="12" t="s">
        <v>38</v>
      </c>
      <c r="K364" s="13"/>
      <c r="L364" s="13"/>
      <c r="M364" s="96"/>
      <c r="N364" s="2"/>
      <c r="V364" s="50"/>
    </row>
    <row r="365" spans="1:22" ht="13.8" thickBot="1" x14ac:dyDescent="0.3">
      <c r="A365" s="292"/>
      <c r="B365" s="8"/>
      <c r="C365" s="8"/>
      <c r="D365" s="9"/>
      <c r="E365" s="10" t="s">
        <v>2</v>
      </c>
      <c r="F365" s="11"/>
      <c r="G365" s="302"/>
      <c r="H365" s="303"/>
      <c r="I365" s="304"/>
      <c r="J365" s="12" t="s">
        <v>39</v>
      </c>
      <c r="K365" s="13"/>
      <c r="L365" s="13"/>
      <c r="M365" s="96"/>
      <c r="N365" s="2"/>
      <c r="V365" s="50"/>
    </row>
    <row r="366" spans="1:22" ht="21.6" thickTop="1" thickBot="1" x14ac:dyDescent="0.3">
      <c r="A366" s="290">
        <f t="shared" ref="A366" si="84">A362+1</f>
        <v>88</v>
      </c>
      <c r="B366" s="74" t="s">
        <v>29</v>
      </c>
      <c r="C366" s="74" t="s">
        <v>31</v>
      </c>
      <c r="D366" s="74" t="s">
        <v>18</v>
      </c>
      <c r="E366" s="293" t="s">
        <v>33</v>
      </c>
      <c r="F366" s="293"/>
      <c r="G366" s="293" t="s">
        <v>24</v>
      </c>
      <c r="H366" s="294"/>
      <c r="I366" s="45"/>
      <c r="J366" s="42" t="s">
        <v>0</v>
      </c>
      <c r="K366" s="43"/>
      <c r="L366" s="43"/>
      <c r="M366" s="97"/>
      <c r="N366" s="2"/>
      <c r="V366" s="50"/>
    </row>
    <row r="367" spans="1:22" ht="13.8" thickBot="1" x14ac:dyDescent="0.3">
      <c r="A367" s="291"/>
      <c r="B367" s="7"/>
      <c r="C367" s="7"/>
      <c r="D367" s="4"/>
      <c r="E367" s="7"/>
      <c r="F367" s="7"/>
      <c r="G367" s="295"/>
      <c r="H367" s="296"/>
      <c r="I367" s="297"/>
      <c r="J367" s="40" t="s">
        <v>37</v>
      </c>
      <c r="K367" s="40"/>
      <c r="L367" s="40"/>
      <c r="M367" s="95"/>
      <c r="N367" s="2"/>
      <c r="V367" s="50">
        <v>0</v>
      </c>
    </row>
    <row r="368" spans="1:22" ht="21" thickBot="1" x14ac:dyDescent="0.3">
      <c r="A368" s="291"/>
      <c r="B368" s="75" t="s">
        <v>30</v>
      </c>
      <c r="C368" s="75" t="s">
        <v>32</v>
      </c>
      <c r="D368" s="75" t="s">
        <v>17</v>
      </c>
      <c r="E368" s="298" t="s">
        <v>34</v>
      </c>
      <c r="F368" s="298"/>
      <c r="G368" s="299"/>
      <c r="H368" s="300"/>
      <c r="I368" s="301"/>
      <c r="J368" s="12" t="s">
        <v>38</v>
      </c>
      <c r="K368" s="13"/>
      <c r="L368" s="13"/>
      <c r="M368" s="96"/>
      <c r="N368" s="2"/>
      <c r="V368" s="50"/>
    </row>
    <row r="369" spans="1:22" ht="13.8" thickBot="1" x14ac:dyDescent="0.3">
      <c r="A369" s="292"/>
      <c r="B369" s="8"/>
      <c r="C369" s="8"/>
      <c r="D369" s="9"/>
      <c r="E369" s="10" t="s">
        <v>2</v>
      </c>
      <c r="F369" s="11"/>
      <c r="G369" s="302"/>
      <c r="H369" s="303"/>
      <c r="I369" s="304"/>
      <c r="J369" s="12" t="s">
        <v>39</v>
      </c>
      <c r="K369" s="13"/>
      <c r="L369" s="13"/>
      <c r="M369" s="96"/>
      <c r="N369" s="2"/>
      <c r="V369" s="50"/>
    </row>
    <row r="370" spans="1:22" ht="21.6" thickTop="1" thickBot="1" x14ac:dyDescent="0.3">
      <c r="A370" s="290">
        <f t="shared" ref="A370" si="85">A366+1</f>
        <v>89</v>
      </c>
      <c r="B370" s="74" t="s">
        <v>29</v>
      </c>
      <c r="C370" s="74" t="s">
        <v>31</v>
      </c>
      <c r="D370" s="74" t="s">
        <v>18</v>
      </c>
      <c r="E370" s="293" t="s">
        <v>33</v>
      </c>
      <c r="F370" s="293"/>
      <c r="G370" s="293" t="s">
        <v>24</v>
      </c>
      <c r="H370" s="294"/>
      <c r="I370" s="45"/>
      <c r="J370" s="42" t="s">
        <v>0</v>
      </c>
      <c r="K370" s="43"/>
      <c r="L370" s="43"/>
      <c r="M370" s="97"/>
      <c r="N370" s="2"/>
      <c r="V370" s="50"/>
    </row>
    <row r="371" spans="1:22" ht="13.8" thickBot="1" x14ac:dyDescent="0.3">
      <c r="A371" s="291"/>
      <c r="B371" s="7"/>
      <c r="C371" s="7"/>
      <c r="D371" s="4"/>
      <c r="E371" s="7"/>
      <c r="F371" s="7"/>
      <c r="G371" s="295"/>
      <c r="H371" s="296"/>
      <c r="I371" s="297"/>
      <c r="J371" s="40" t="s">
        <v>37</v>
      </c>
      <c r="K371" s="40"/>
      <c r="L371" s="40"/>
      <c r="M371" s="95"/>
      <c r="N371" s="2"/>
      <c r="V371" s="50">
        <v>0</v>
      </c>
    </row>
    <row r="372" spans="1:22" ht="21" thickBot="1" x14ac:dyDescent="0.3">
      <c r="A372" s="291"/>
      <c r="B372" s="75" t="s">
        <v>30</v>
      </c>
      <c r="C372" s="75" t="s">
        <v>32</v>
      </c>
      <c r="D372" s="75" t="s">
        <v>17</v>
      </c>
      <c r="E372" s="298" t="s">
        <v>34</v>
      </c>
      <c r="F372" s="298"/>
      <c r="G372" s="299"/>
      <c r="H372" s="300"/>
      <c r="I372" s="301"/>
      <c r="J372" s="12" t="s">
        <v>38</v>
      </c>
      <c r="K372" s="13"/>
      <c r="L372" s="13"/>
      <c r="M372" s="96"/>
      <c r="N372" s="2"/>
      <c r="V372" s="50"/>
    </row>
    <row r="373" spans="1:22" ht="13.8" thickBot="1" x14ac:dyDescent="0.3">
      <c r="A373" s="292"/>
      <c r="B373" s="8"/>
      <c r="C373" s="8"/>
      <c r="D373" s="9"/>
      <c r="E373" s="10" t="s">
        <v>2</v>
      </c>
      <c r="F373" s="11"/>
      <c r="G373" s="302"/>
      <c r="H373" s="303"/>
      <c r="I373" s="304"/>
      <c r="J373" s="12" t="s">
        <v>39</v>
      </c>
      <c r="K373" s="13"/>
      <c r="L373" s="13"/>
      <c r="M373" s="96"/>
      <c r="N373" s="2"/>
      <c r="V373" s="50"/>
    </row>
    <row r="374" spans="1:22" ht="21.6" thickTop="1" thickBot="1" x14ac:dyDescent="0.3">
      <c r="A374" s="290">
        <f t="shared" ref="A374" si="86">A370+1</f>
        <v>90</v>
      </c>
      <c r="B374" s="74" t="s">
        <v>29</v>
      </c>
      <c r="C374" s="74" t="s">
        <v>31</v>
      </c>
      <c r="D374" s="74" t="s">
        <v>18</v>
      </c>
      <c r="E374" s="293" t="s">
        <v>33</v>
      </c>
      <c r="F374" s="293"/>
      <c r="G374" s="293" t="s">
        <v>24</v>
      </c>
      <c r="H374" s="294"/>
      <c r="I374" s="45"/>
      <c r="J374" s="42" t="s">
        <v>0</v>
      </c>
      <c r="K374" s="43"/>
      <c r="L374" s="43"/>
      <c r="M374" s="97"/>
      <c r="N374" s="2"/>
      <c r="V374" s="50"/>
    </row>
    <row r="375" spans="1:22" ht="13.8" thickBot="1" x14ac:dyDescent="0.3">
      <c r="A375" s="291"/>
      <c r="B375" s="7"/>
      <c r="C375" s="7"/>
      <c r="D375" s="4"/>
      <c r="E375" s="7"/>
      <c r="F375" s="7"/>
      <c r="G375" s="295"/>
      <c r="H375" s="296"/>
      <c r="I375" s="297"/>
      <c r="J375" s="40" t="s">
        <v>37</v>
      </c>
      <c r="K375" s="40"/>
      <c r="L375" s="40"/>
      <c r="M375" s="95"/>
      <c r="N375" s="2"/>
      <c r="V375" s="50">
        <v>0</v>
      </c>
    </row>
    <row r="376" spans="1:22" ht="21" thickBot="1" x14ac:dyDescent="0.3">
      <c r="A376" s="291"/>
      <c r="B376" s="75" t="s">
        <v>30</v>
      </c>
      <c r="C376" s="75" t="s">
        <v>32</v>
      </c>
      <c r="D376" s="75" t="s">
        <v>17</v>
      </c>
      <c r="E376" s="298" t="s">
        <v>34</v>
      </c>
      <c r="F376" s="298"/>
      <c r="G376" s="299"/>
      <c r="H376" s="300"/>
      <c r="I376" s="301"/>
      <c r="J376" s="12" t="s">
        <v>38</v>
      </c>
      <c r="K376" s="13"/>
      <c r="L376" s="13"/>
      <c r="M376" s="96"/>
      <c r="N376" s="2"/>
      <c r="V376" s="50"/>
    </row>
    <row r="377" spans="1:22" ht="13.8" thickBot="1" x14ac:dyDescent="0.3">
      <c r="A377" s="292"/>
      <c r="B377" s="8"/>
      <c r="C377" s="8"/>
      <c r="D377" s="9"/>
      <c r="E377" s="10" t="s">
        <v>2</v>
      </c>
      <c r="F377" s="11"/>
      <c r="G377" s="302"/>
      <c r="H377" s="303"/>
      <c r="I377" s="304"/>
      <c r="J377" s="12" t="s">
        <v>39</v>
      </c>
      <c r="K377" s="13"/>
      <c r="L377" s="13"/>
      <c r="M377" s="96"/>
      <c r="N377" s="2"/>
      <c r="V377" s="50"/>
    </row>
    <row r="378" spans="1:22" ht="21.6" thickTop="1" thickBot="1" x14ac:dyDescent="0.3">
      <c r="A378" s="290">
        <f t="shared" ref="A378" si="87">A374+1</f>
        <v>91</v>
      </c>
      <c r="B378" s="74" t="s">
        <v>29</v>
      </c>
      <c r="C378" s="74" t="s">
        <v>31</v>
      </c>
      <c r="D378" s="74" t="s">
        <v>18</v>
      </c>
      <c r="E378" s="293" t="s">
        <v>33</v>
      </c>
      <c r="F378" s="293"/>
      <c r="G378" s="293" t="s">
        <v>24</v>
      </c>
      <c r="H378" s="294"/>
      <c r="I378" s="45"/>
      <c r="J378" s="42" t="s">
        <v>0</v>
      </c>
      <c r="K378" s="43"/>
      <c r="L378" s="43"/>
      <c r="M378" s="97"/>
      <c r="N378" s="2"/>
      <c r="V378" s="50"/>
    </row>
    <row r="379" spans="1:22" ht="13.8" thickBot="1" x14ac:dyDescent="0.3">
      <c r="A379" s="291"/>
      <c r="B379" s="7"/>
      <c r="C379" s="7"/>
      <c r="D379" s="4"/>
      <c r="E379" s="7"/>
      <c r="F379" s="7"/>
      <c r="G379" s="295"/>
      <c r="H379" s="296"/>
      <c r="I379" s="297"/>
      <c r="J379" s="40" t="s">
        <v>37</v>
      </c>
      <c r="K379" s="40"/>
      <c r="L379" s="40"/>
      <c r="M379" s="95"/>
      <c r="N379" s="2"/>
      <c r="V379" s="50">
        <v>0</v>
      </c>
    </row>
    <row r="380" spans="1:22" ht="21" thickBot="1" x14ac:dyDescent="0.3">
      <c r="A380" s="291"/>
      <c r="B380" s="75" t="s">
        <v>30</v>
      </c>
      <c r="C380" s="75" t="s">
        <v>32</v>
      </c>
      <c r="D380" s="75" t="s">
        <v>17</v>
      </c>
      <c r="E380" s="298" t="s">
        <v>34</v>
      </c>
      <c r="F380" s="298"/>
      <c r="G380" s="299"/>
      <c r="H380" s="300"/>
      <c r="I380" s="301"/>
      <c r="J380" s="12" t="s">
        <v>38</v>
      </c>
      <c r="K380" s="13"/>
      <c r="L380" s="13"/>
      <c r="M380" s="96"/>
      <c r="N380" s="2"/>
      <c r="V380" s="50"/>
    </row>
    <row r="381" spans="1:22" ht="13.8" thickBot="1" x14ac:dyDescent="0.3">
      <c r="A381" s="292"/>
      <c r="B381" s="8"/>
      <c r="C381" s="8"/>
      <c r="D381" s="9"/>
      <c r="E381" s="10" t="s">
        <v>2</v>
      </c>
      <c r="F381" s="11"/>
      <c r="G381" s="302"/>
      <c r="H381" s="303"/>
      <c r="I381" s="304"/>
      <c r="J381" s="12" t="s">
        <v>39</v>
      </c>
      <c r="K381" s="13"/>
      <c r="L381" s="13"/>
      <c r="M381" s="96"/>
      <c r="N381" s="2"/>
      <c r="V381" s="50"/>
    </row>
    <row r="382" spans="1:22" ht="21.6" thickTop="1" thickBot="1" x14ac:dyDescent="0.3">
      <c r="A382" s="290">
        <f t="shared" ref="A382" si="88">A378+1</f>
        <v>92</v>
      </c>
      <c r="B382" s="74" t="s">
        <v>29</v>
      </c>
      <c r="C382" s="74" t="s">
        <v>31</v>
      </c>
      <c r="D382" s="74" t="s">
        <v>18</v>
      </c>
      <c r="E382" s="293" t="s">
        <v>33</v>
      </c>
      <c r="F382" s="293"/>
      <c r="G382" s="293" t="s">
        <v>24</v>
      </c>
      <c r="H382" s="294"/>
      <c r="I382" s="45"/>
      <c r="J382" s="42" t="s">
        <v>0</v>
      </c>
      <c r="K382" s="43"/>
      <c r="L382" s="43"/>
      <c r="M382" s="97"/>
      <c r="N382" s="2"/>
      <c r="V382" s="50"/>
    </row>
    <row r="383" spans="1:22" ht="13.8" thickBot="1" x14ac:dyDescent="0.3">
      <c r="A383" s="291"/>
      <c r="B383" s="7"/>
      <c r="C383" s="7"/>
      <c r="D383" s="4"/>
      <c r="E383" s="7"/>
      <c r="F383" s="7"/>
      <c r="G383" s="295"/>
      <c r="H383" s="296"/>
      <c r="I383" s="297"/>
      <c r="J383" s="40" t="s">
        <v>37</v>
      </c>
      <c r="K383" s="40"/>
      <c r="L383" s="40"/>
      <c r="M383" s="95"/>
      <c r="N383" s="2"/>
      <c r="V383" s="50">
        <v>0</v>
      </c>
    </row>
    <row r="384" spans="1:22" ht="21" thickBot="1" x14ac:dyDescent="0.3">
      <c r="A384" s="291"/>
      <c r="B384" s="75" t="s">
        <v>30</v>
      </c>
      <c r="C384" s="75" t="s">
        <v>32</v>
      </c>
      <c r="D384" s="75" t="s">
        <v>17</v>
      </c>
      <c r="E384" s="298" t="s">
        <v>34</v>
      </c>
      <c r="F384" s="298"/>
      <c r="G384" s="299"/>
      <c r="H384" s="300"/>
      <c r="I384" s="301"/>
      <c r="J384" s="12" t="s">
        <v>38</v>
      </c>
      <c r="K384" s="13"/>
      <c r="L384" s="13"/>
      <c r="M384" s="96"/>
      <c r="N384" s="2"/>
      <c r="V384" s="50"/>
    </row>
    <row r="385" spans="1:22" ht="13.8" thickBot="1" x14ac:dyDescent="0.3">
      <c r="A385" s="292"/>
      <c r="B385" s="8"/>
      <c r="C385" s="8"/>
      <c r="D385" s="9"/>
      <c r="E385" s="10" t="s">
        <v>2</v>
      </c>
      <c r="F385" s="11"/>
      <c r="G385" s="302"/>
      <c r="H385" s="303"/>
      <c r="I385" s="304"/>
      <c r="J385" s="12" t="s">
        <v>39</v>
      </c>
      <c r="K385" s="13"/>
      <c r="L385" s="13"/>
      <c r="M385" s="96"/>
      <c r="N385" s="2"/>
      <c r="V385" s="50"/>
    </row>
    <row r="386" spans="1:22" ht="21.6" thickTop="1" thickBot="1" x14ac:dyDescent="0.3">
      <c r="A386" s="290">
        <f t="shared" ref="A386" si="89">A382+1</f>
        <v>93</v>
      </c>
      <c r="B386" s="74" t="s">
        <v>29</v>
      </c>
      <c r="C386" s="74" t="s">
        <v>31</v>
      </c>
      <c r="D386" s="74" t="s">
        <v>18</v>
      </c>
      <c r="E386" s="293" t="s">
        <v>33</v>
      </c>
      <c r="F386" s="293"/>
      <c r="G386" s="293" t="s">
        <v>24</v>
      </c>
      <c r="H386" s="294"/>
      <c r="I386" s="45"/>
      <c r="J386" s="42" t="s">
        <v>0</v>
      </c>
      <c r="K386" s="43"/>
      <c r="L386" s="43"/>
      <c r="M386" s="97"/>
      <c r="N386" s="2"/>
      <c r="V386" s="50"/>
    </row>
    <row r="387" spans="1:22" ht="13.8" thickBot="1" x14ac:dyDescent="0.3">
      <c r="A387" s="291"/>
      <c r="B387" s="7"/>
      <c r="C387" s="7"/>
      <c r="D387" s="4"/>
      <c r="E387" s="7"/>
      <c r="F387" s="7"/>
      <c r="G387" s="295"/>
      <c r="H387" s="296"/>
      <c r="I387" s="297"/>
      <c r="J387" s="40" t="s">
        <v>37</v>
      </c>
      <c r="K387" s="40"/>
      <c r="L387" s="40"/>
      <c r="M387" s="95"/>
      <c r="N387" s="2"/>
      <c r="V387" s="50">
        <v>0</v>
      </c>
    </row>
    <row r="388" spans="1:22" ht="21" thickBot="1" x14ac:dyDescent="0.3">
      <c r="A388" s="291"/>
      <c r="B388" s="75" t="s">
        <v>30</v>
      </c>
      <c r="C388" s="75" t="s">
        <v>32</v>
      </c>
      <c r="D388" s="75" t="s">
        <v>17</v>
      </c>
      <c r="E388" s="298" t="s">
        <v>34</v>
      </c>
      <c r="F388" s="298"/>
      <c r="G388" s="299"/>
      <c r="H388" s="300"/>
      <c r="I388" s="301"/>
      <c r="J388" s="12" t="s">
        <v>38</v>
      </c>
      <c r="K388" s="13"/>
      <c r="L388" s="13"/>
      <c r="M388" s="96"/>
      <c r="N388" s="2"/>
      <c r="V388" s="50"/>
    </row>
    <row r="389" spans="1:22" ht="13.8" thickBot="1" x14ac:dyDescent="0.3">
      <c r="A389" s="292"/>
      <c r="B389" s="8"/>
      <c r="C389" s="8"/>
      <c r="D389" s="9"/>
      <c r="E389" s="10" t="s">
        <v>2</v>
      </c>
      <c r="F389" s="11"/>
      <c r="G389" s="302"/>
      <c r="H389" s="303"/>
      <c r="I389" s="304"/>
      <c r="J389" s="12" t="s">
        <v>39</v>
      </c>
      <c r="K389" s="13"/>
      <c r="L389" s="13"/>
      <c r="M389" s="96"/>
      <c r="N389" s="2"/>
      <c r="V389" s="50"/>
    </row>
    <row r="390" spans="1:22" ht="21.6" thickTop="1" thickBot="1" x14ac:dyDescent="0.3">
      <c r="A390" s="290">
        <f t="shared" ref="A390" si="90">A386+1</f>
        <v>94</v>
      </c>
      <c r="B390" s="74" t="s">
        <v>29</v>
      </c>
      <c r="C390" s="74" t="s">
        <v>31</v>
      </c>
      <c r="D390" s="74" t="s">
        <v>18</v>
      </c>
      <c r="E390" s="293" t="s">
        <v>33</v>
      </c>
      <c r="F390" s="293"/>
      <c r="G390" s="293" t="s">
        <v>24</v>
      </c>
      <c r="H390" s="294"/>
      <c r="I390" s="45"/>
      <c r="J390" s="42" t="s">
        <v>0</v>
      </c>
      <c r="K390" s="43"/>
      <c r="L390" s="43"/>
      <c r="M390" s="97"/>
      <c r="N390" s="2"/>
      <c r="V390" s="50"/>
    </row>
    <row r="391" spans="1:22" ht="13.8" thickBot="1" x14ac:dyDescent="0.3">
      <c r="A391" s="291"/>
      <c r="B391" s="7"/>
      <c r="C391" s="7"/>
      <c r="D391" s="4"/>
      <c r="E391" s="7"/>
      <c r="F391" s="7"/>
      <c r="G391" s="295"/>
      <c r="H391" s="296"/>
      <c r="I391" s="297"/>
      <c r="J391" s="40" t="s">
        <v>37</v>
      </c>
      <c r="K391" s="40"/>
      <c r="L391" s="40"/>
      <c r="M391" s="95"/>
      <c r="N391" s="2"/>
      <c r="V391" s="50">
        <v>0</v>
      </c>
    </row>
    <row r="392" spans="1:22" ht="21" thickBot="1" x14ac:dyDescent="0.3">
      <c r="A392" s="291"/>
      <c r="B392" s="75" t="s">
        <v>30</v>
      </c>
      <c r="C392" s="75" t="s">
        <v>32</v>
      </c>
      <c r="D392" s="75" t="s">
        <v>17</v>
      </c>
      <c r="E392" s="298" t="s">
        <v>34</v>
      </c>
      <c r="F392" s="298"/>
      <c r="G392" s="299"/>
      <c r="H392" s="300"/>
      <c r="I392" s="301"/>
      <c r="J392" s="12" t="s">
        <v>38</v>
      </c>
      <c r="K392" s="13"/>
      <c r="L392" s="13"/>
      <c r="M392" s="96"/>
      <c r="N392" s="2"/>
      <c r="V392" s="50"/>
    </row>
    <row r="393" spans="1:22" ht="13.8" thickBot="1" x14ac:dyDescent="0.3">
      <c r="A393" s="292"/>
      <c r="B393" s="8"/>
      <c r="C393" s="8"/>
      <c r="D393" s="9"/>
      <c r="E393" s="10" t="s">
        <v>2</v>
      </c>
      <c r="F393" s="11"/>
      <c r="G393" s="302"/>
      <c r="H393" s="303"/>
      <c r="I393" s="304"/>
      <c r="J393" s="12" t="s">
        <v>39</v>
      </c>
      <c r="K393" s="13"/>
      <c r="L393" s="13"/>
      <c r="M393" s="96"/>
      <c r="N393" s="2"/>
      <c r="V393" s="50"/>
    </row>
    <row r="394" spans="1:22" ht="21.6" thickTop="1" thickBot="1" x14ac:dyDescent="0.3">
      <c r="A394" s="290">
        <f t="shared" ref="A394" si="91">A390+1</f>
        <v>95</v>
      </c>
      <c r="B394" s="74" t="s">
        <v>29</v>
      </c>
      <c r="C394" s="74" t="s">
        <v>31</v>
      </c>
      <c r="D394" s="74" t="s">
        <v>18</v>
      </c>
      <c r="E394" s="293" t="s">
        <v>33</v>
      </c>
      <c r="F394" s="293"/>
      <c r="G394" s="293" t="s">
        <v>24</v>
      </c>
      <c r="H394" s="294"/>
      <c r="I394" s="45"/>
      <c r="J394" s="42" t="s">
        <v>0</v>
      </c>
      <c r="K394" s="43"/>
      <c r="L394" s="43"/>
      <c r="M394" s="97"/>
      <c r="N394" s="2"/>
      <c r="V394" s="50"/>
    </row>
    <row r="395" spans="1:22" ht="13.8" thickBot="1" x14ac:dyDescent="0.3">
      <c r="A395" s="291"/>
      <c r="B395" s="7"/>
      <c r="C395" s="7"/>
      <c r="D395" s="4"/>
      <c r="E395" s="7"/>
      <c r="F395" s="7"/>
      <c r="G395" s="295"/>
      <c r="H395" s="296"/>
      <c r="I395" s="297"/>
      <c r="J395" s="40" t="s">
        <v>37</v>
      </c>
      <c r="K395" s="40"/>
      <c r="L395" s="40"/>
      <c r="M395" s="95"/>
      <c r="N395" s="2"/>
      <c r="V395" s="50">
        <v>0</v>
      </c>
    </row>
    <row r="396" spans="1:22" ht="21" thickBot="1" x14ac:dyDescent="0.3">
      <c r="A396" s="291"/>
      <c r="B396" s="75" t="s">
        <v>30</v>
      </c>
      <c r="C396" s="75" t="s">
        <v>32</v>
      </c>
      <c r="D396" s="75" t="s">
        <v>17</v>
      </c>
      <c r="E396" s="298" t="s">
        <v>34</v>
      </c>
      <c r="F396" s="298"/>
      <c r="G396" s="299"/>
      <c r="H396" s="300"/>
      <c r="I396" s="301"/>
      <c r="J396" s="12" t="s">
        <v>38</v>
      </c>
      <c r="K396" s="13"/>
      <c r="L396" s="13"/>
      <c r="M396" s="96"/>
      <c r="N396" s="2"/>
      <c r="V396" s="50"/>
    </row>
    <row r="397" spans="1:22" ht="13.8" thickBot="1" x14ac:dyDescent="0.3">
      <c r="A397" s="292"/>
      <c r="B397" s="8"/>
      <c r="C397" s="8"/>
      <c r="D397" s="9"/>
      <c r="E397" s="10" t="s">
        <v>2</v>
      </c>
      <c r="F397" s="11"/>
      <c r="G397" s="302"/>
      <c r="H397" s="303"/>
      <c r="I397" s="304"/>
      <c r="J397" s="12" t="s">
        <v>39</v>
      </c>
      <c r="K397" s="13"/>
      <c r="L397" s="13"/>
      <c r="M397" s="96"/>
      <c r="N397" s="2"/>
      <c r="V397" s="50"/>
    </row>
    <row r="398" spans="1:22" ht="21.6" thickTop="1" thickBot="1" x14ac:dyDescent="0.3">
      <c r="A398" s="290">
        <f t="shared" ref="A398" si="92">A394+1</f>
        <v>96</v>
      </c>
      <c r="B398" s="74" t="s">
        <v>29</v>
      </c>
      <c r="C398" s="74" t="s">
        <v>31</v>
      </c>
      <c r="D398" s="74" t="s">
        <v>18</v>
      </c>
      <c r="E398" s="293" t="s">
        <v>33</v>
      </c>
      <c r="F398" s="293"/>
      <c r="G398" s="293" t="s">
        <v>24</v>
      </c>
      <c r="H398" s="294"/>
      <c r="I398" s="45"/>
      <c r="J398" s="42" t="s">
        <v>0</v>
      </c>
      <c r="K398" s="43"/>
      <c r="L398" s="43"/>
      <c r="M398" s="97"/>
      <c r="N398" s="2"/>
      <c r="V398" s="50"/>
    </row>
    <row r="399" spans="1:22" ht="13.8" thickBot="1" x14ac:dyDescent="0.3">
      <c r="A399" s="291"/>
      <c r="B399" s="7"/>
      <c r="C399" s="7"/>
      <c r="D399" s="4"/>
      <c r="E399" s="7"/>
      <c r="F399" s="7"/>
      <c r="G399" s="295"/>
      <c r="H399" s="296"/>
      <c r="I399" s="297"/>
      <c r="J399" s="40" t="s">
        <v>37</v>
      </c>
      <c r="K399" s="40"/>
      <c r="L399" s="40"/>
      <c r="M399" s="95"/>
      <c r="N399" s="2"/>
      <c r="V399" s="50">
        <v>0</v>
      </c>
    </row>
    <row r="400" spans="1:22" ht="21" thickBot="1" x14ac:dyDescent="0.3">
      <c r="A400" s="291"/>
      <c r="B400" s="75" t="s">
        <v>30</v>
      </c>
      <c r="C400" s="75" t="s">
        <v>32</v>
      </c>
      <c r="D400" s="75" t="s">
        <v>17</v>
      </c>
      <c r="E400" s="298" t="s">
        <v>34</v>
      </c>
      <c r="F400" s="298"/>
      <c r="G400" s="299"/>
      <c r="H400" s="300"/>
      <c r="I400" s="301"/>
      <c r="J400" s="12" t="s">
        <v>38</v>
      </c>
      <c r="K400" s="13"/>
      <c r="L400" s="13"/>
      <c r="M400" s="96"/>
      <c r="N400" s="2"/>
      <c r="V400" s="50"/>
    </row>
    <row r="401" spans="1:22" ht="13.8" thickBot="1" x14ac:dyDescent="0.3">
      <c r="A401" s="292"/>
      <c r="B401" s="8"/>
      <c r="C401" s="8"/>
      <c r="D401" s="9"/>
      <c r="E401" s="10" t="s">
        <v>2</v>
      </c>
      <c r="F401" s="11"/>
      <c r="G401" s="302"/>
      <c r="H401" s="303"/>
      <c r="I401" s="304"/>
      <c r="J401" s="12" t="s">
        <v>39</v>
      </c>
      <c r="K401" s="13"/>
      <c r="L401" s="13"/>
      <c r="M401" s="96"/>
      <c r="N401" s="2"/>
      <c r="V401" s="50"/>
    </row>
    <row r="402" spans="1:22" ht="21.6" thickTop="1" thickBot="1" x14ac:dyDescent="0.3">
      <c r="A402" s="290">
        <f t="shared" ref="A402" si="93">A398+1</f>
        <v>97</v>
      </c>
      <c r="B402" s="74" t="s">
        <v>29</v>
      </c>
      <c r="C402" s="74" t="s">
        <v>31</v>
      </c>
      <c r="D402" s="74" t="s">
        <v>18</v>
      </c>
      <c r="E402" s="293" t="s">
        <v>33</v>
      </c>
      <c r="F402" s="293"/>
      <c r="G402" s="293" t="s">
        <v>24</v>
      </c>
      <c r="H402" s="294"/>
      <c r="I402" s="45"/>
      <c r="J402" s="42" t="s">
        <v>0</v>
      </c>
      <c r="K402" s="43"/>
      <c r="L402" s="43"/>
      <c r="M402" s="97"/>
      <c r="N402" s="2"/>
      <c r="V402" s="50"/>
    </row>
    <row r="403" spans="1:22" ht="13.8" thickBot="1" x14ac:dyDescent="0.3">
      <c r="A403" s="291"/>
      <c r="B403" s="7"/>
      <c r="C403" s="7"/>
      <c r="D403" s="4"/>
      <c r="E403" s="7"/>
      <c r="F403" s="7"/>
      <c r="G403" s="295"/>
      <c r="H403" s="296"/>
      <c r="I403" s="297"/>
      <c r="J403" s="40" t="s">
        <v>37</v>
      </c>
      <c r="K403" s="40"/>
      <c r="L403" s="40"/>
      <c r="M403" s="95"/>
      <c r="N403" s="2"/>
      <c r="V403" s="50">
        <v>0</v>
      </c>
    </row>
    <row r="404" spans="1:22" ht="21" thickBot="1" x14ac:dyDescent="0.3">
      <c r="A404" s="291"/>
      <c r="B404" s="75" t="s">
        <v>30</v>
      </c>
      <c r="C404" s="75" t="s">
        <v>32</v>
      </c>
      <c r="D404" s="75" t="s">
        <v>17</v>
      </c>
      <c r="E404" s="298" t="s">
        <v>34</v>
      </c>
      <c r="F404" s="298"/>
      <c r="G404" s="299"/>
      <c r="H404" s="300"/>
      <c r="I404" s="301"/>
      <c r="J404" s="12" t="s">
        <v>38</v>
      </c>
      <c r="K404" s="13"/>
      <c r="L404" s="13"/>
      <c r="M404" s="96"/>
      <c r="N404" s="2"/>
      <c r="V404" s="50"/>
    </row>
    <row r="405" spans="1:22" ht="13.8" thickBot="1" x14ac:dyDescent="0.3">
      <c r="A405" s="292"/>
      <c r="B405" s="8"/>
      <c r="C405" s="8"/>
      <c r="D405" s="9"/>
      <c r="E405" s="10" t="s">
        <v>2</v>
      </c>
      <c r="F405" s="11"/>
      <c r="G405" s="302"/>
      <c r="H405" s="303"/>
      <c r="I405" s="304"/>
      <c r="J405" s="12" t="s">
        <v>39</v>
      </c>
      <c r="K405" s="13"/>
      <c r="L405" s="13"/>
      <c r="M405" s="96"/>
      <c r="N405" s="2"/>
      <c r="V405" s="50"/>
    </row>
    <row r="406" spans="1:22" ht="21.6" thickTop="1" thickBot="1" x14ac:dyDescent="0.3">
      <c r="A406" s="290">
        <f t="shared" ref="A406" si="94">A402+1</f>
        <v>98</v>
      </c>
      <c r="B406" s="74" t="s">
        <v>29</v>
      </c>
      <c r="C406" s="74" t="s">
        <v>31</v>
      </c>
      <c r="D406" s="74" t="s">
        <v>18</v>
      </c>
      <c r="E406" s="293" t="s">
        <v>33</v>
      </c>
      <c r="F406" s="293"/>
      <c r="G406" s="293" t="s">
        <v>24</v>
      </c>
      <c r="H406" s="294"/>
      <c r="I406" s="45"/>
      <c r="J406" s="42" t="s">
        <v>0</v>
      </c>
      <c r="K406" s="43"/>
      <c r="L406" s="43"/>
      <c r="M406" s="97"/>
      <c r="N406" s="2"/>
      <c r="V406" s="50"/>
    </row>
    <row r="407" spans="1:22" ht="13.8" thickBot="1" x14ac:dyDescent="0.3">
      <c r="A407" s="291"/>
      <c r="B407" s="7"/>
      <c r="C407" s="7"/>
      <c r="D407" s="4"/>
      <c r="E407" s="7"/>
      <c r="F407" s="7"/>
      <c r="G407" s="295"/>
      <c r="H407" s="296"/>
      <c r="I407" s="297"/>
      <c r="J407" s="40" t="s">
        <v>37</v>
      </c>
      <c r="K407" s="40"/>
      <c r="L407" s="40"/>
      <c r="M407" s="95"/>
      <c r="N407" s="2"/>
      <c r="V407" s="50">
        <v>0</v>
      </c>
    </row>
    <row r="408" spans="1:22" ht="21" thickBot="1" x14ac:dyDescent="0.3">
      <c r="A408" s="291"/>
      <c r="B408" s="75" t="s">
        <v>30</v>
      </c>
      <c r="C408" s="75" t="s">
        <v>32</v>
      </c>
      <c r="D408" s="75" t="s">
        <v>17</v>
      </c>
      <c r="E408" s="298" t="s">
        <v>34</v>
      </c>
      <c r="F408" s="298"/>
      <c r="G408" s="299"/>
      <c r="H408" s="300"/>
      <c r="I408" s="301"/>
      <c r="J408" s="12" t="s">
        <v>38</v>
      </c>
      <c r="K408" s="13"/>
      <c r="L408" s="13"/>
      <c r="M408" s="96"/>
      <c r="N408" s="2"/>
      <c r="V408" s="50"/>
    </row>
    <row r="409" spans="1:22" ht="13.8" thickBot="1" x14ac:dyDescent="0.3">
      <c r="A409" s="292"/>
      <c r="B409" s="8"/>
      <c r="C409" s="8"/>
      <c r="D409" s="9"/>
      <c r="E409" s="10" t="s">
        <v>2</v>
      </c>
      <c r="F409" s="11"/>
      <c r="G409" s="302"/>
      <c r="H409" s="303"/>
      <c r="I409" s="304"/>
      <c r="J409" s="12" t="s">
        <v>39</v>
      </c>
      <c r="K409" s="13"/>
      <c r="L409" s="13"/>
      <c r="M409" s="96"/>
      <c r="N409" s="2"/>
      <c r="V409" s="50"/>
    </row>
    <row r="410" spans="1:22" ht="21.6" thickTop="1" thickBot="1" x14ac:dyDescent="0.3">
      <c r="A410" s="290">
        <f t="shared" ref="A410" si="95">A406+1</f>
        <v>99</v>
      </c>
      <c r="B410" s="74" t="s">
        <v>29</v>
      </c>
      <c r="C410" s="74" t="s">
        <v>31</v>
      </c>
      <c r="D410" s="74" t="s">
        <v>18</v>
      </c>
      <c r="E410" s="293" t="s">
        <v>33</v>
      </c>
      <c r="F410" s="293"/>
      <c r="G410" s="293" t="s">
        <v>24</v>
      </c>
      <c r="H410" s="294"/>
      <c r="I410" s="45"/>
      <c r="J410" s="42" t="s">
        <v>0</v>
      </c>
      <c r="K410" s="43"/>
      <c r="L410" s="43"/>
      <c r="M410" s="97"/>
      <c r="N410" s="2"/>
      <c r="V410" s="50"/>
    </row>
    <row r="411" spans="1:22" ht="13.8" thickBot="1" x14ac:dyDescent="0.3">
      <c r="A411" s="291"/>
      <c r="B411" s="7"/>
      <c r="C411" s="7"/>
      <c r="D411" s="4"/>
      <c r="E411" s="7"/>
      <c r="F411" s="7"/>
      <c r="G411" s="295"/>
      <c r="H411" s="296"/>
      <c r="I411" s="297"/>
      <c r="J411" s="40" t="s">
        <v>37</v>
      </c>
      <c r="K411" s="40"/>
      <c r="L411" s="40"/>
      <c r="M411" s="95"/>
      <c r="N411" s="2"/>
      <c r="V411" s="50">
        <v>0</v>
      </c>
    </row>
    <row r="412" spans="1:22" ht="21" thickBot="1" x14ac:dyDescent="0.3">
      <c r="A412" s="291"/>
      <c r="B412" s="75" t="s">
        <v>30</v>
      </c>
      <c r="C412" s="75" t="s">
        <v>32</v>
      </c>
      <c r="D412" s="75" t="s">
        <v>17</v>
      </c>
      <c r="E412" s="298" t="s">
        <v>34</v>
      </c>
      <c r="F412" s="298"/>
      <c r="G412" s="299"/>
      <c r="H412" s="300"/>
      <c r="I412" s="301"/>
      <c r="J412" s="12" t="s">
        <v>38</v>
      </c>
      <c r="K412" s="13"/>
      <c r="L412" s="13"/>
      <c r="M412" s="96"/>
      <c r="N412" s="2"/>
      <c r="V412" s="50"/>
    </row>
    <row r="413" spans="1:22" ht="13.8" thickBot="1" x14ac:dyDescent="0.3">
      <c r="A413" s="292"/>
      <c r="B413" s="8"/>
      <c r="C413" s="8"/>
      <c r="D413" s="9"/>
      <c r="E413" s="10" t="s">
        <v>2</v>
      </c>
      <c r="F413" s="11"/>
      <c r="G413" s="302"/>
      <c r="H413" s="303"/>
      <c r="I413" s="304"/>
      <c r="J413" s="12" t="s">
        <v>39</v>
      </c>
      <c r="K413" s="13"/>
      <c r="L413" s="13"/>
      <c r="M413" s="96"/>
      <c r="N413" s="2"/>
      <c r="V413" s="50"/>
    </row>
    <row r="414" spans="1:22" ht="21.6" thickTop="1" thickBot="1" x14ac:dyDescent="0.3">
      <c r="A414" s="290">
        <f t="shared" ref="A414" si="96">A410+1</f>
        <v>100</v>
      </c>
      <c r="B414" s="74" t="s">
        <v>29</v>
      </c>
      <c r="C414" s="74" t="s">
        <v>31</v>
      </c>
      <c r="D414" s="74" t="s">
        <v>18</v>
      </c>
      <c r="E414" s="293" t="s">
        <v>33</v>
      </c>
      <c r="F414" s="293"/>
      <c r="G414" s="293" t="s">
        <v>24</v>
      </c>
      <c r="H414" s="294"/>
      <c r="I414" s="45"/>
      <c r="J414" s="42" t="s">
        <v>0</v>
      </c>
      <c r="K414" s="43"/>
      <c r="L414" s="43"/>
      <c r="M414" s="97"/>
      <c r="N414" s="2"/>
      <c r="V414" s="50"/>
    </row>
    <row r="415" spans="1:22" ht="13.8" thickBot="1" x14ac:dyDescent="0.3">
      <c r="A415" s="291"/>
      <c r="B415" s="7"/>
      <c r="C415" s="7"/>
      <c r="D415" s="4"/>
      <c r="E415" s="7"/>
      <c r="F415" s="7"/>
      <c r="G415" s="295"/>
      <c r="H415" s="296"/>
      <c r="I415" s="297"/>
      <c r="J415" s="40" t="s">
        <v>37</v>
      </c>
      <c r="K415" s="40"/>
      <c r="L415" s="40"/>
      <c r="M415" s="95"/>
      <c r="N415" s="2"/>
      <c r="V415" s="50">
        <v>0</v>
      </c>
    </row>
    <row r="416" spans="1:22" ht="21" thickBot="1" x14ac:dyDescent="0.3">
      <c r="A416" s="291"/>
      <c r="B416" s="75" t="s">
        <v>30</v>
      </c>
      <c r="C416" s="75" t="s">
        <v>32</v>
      </c>
      <c r="D416" s="75" t="s">
        <v>17</v>
      </c>
      <c r="E416" s="298" t="s">
        <v>34</v>
      </c>
      <c r="F416" s="298"/>
      <c r="G416" s="299"/>
      <c r="H416" s="300"/>
      <c r="I416" s="301"/>
      <c r="J416" s="12" t="s">
        <v>38</v>
      </c>
      <c r="K416" s="13"/>
      <c r="L416" s="13"/>
      <c r="M416" s="96"/>
      <c r="N416" s="2"/>
    </row>
    <row r="417" spans="1:17" ht="13.8" thickBot="1" x14ac:dyDescent="0.3">
      <c r="A417" s="292"/>
      <c r="B417" s="9"/>
      <c r="C417" s="9"/>
      <c r="D417" s="9"/>
      <c r="E417" s="25" t="s">
        <v>2</v>
      </c>
      <c r="F417" s="26"/>
      <c r="G417" s="302"/>
      <c r="H417" s="303"/>
      <c r="I417" s="304"/>
      <c r="J417" s="22" t="s">
        <v>39</v>
      </c>
      <c r="K417" s="23"/>
      <c r="L417" s="23"/>
      <c r="M417" s="98"/>
      <c r="N417" s="2"/>
    </row>
    <row r="418" spans="1:17" ht="13.8" thickTop="1" x14ac:dyDescent="0.25"/>
    <row r="419" spans="1:17" ht="13.8" thickBot="1" x14ac:dyDescent="0.3"/>
    <row r="420" spans="1:17" x14ac:dyDescent="0.25">
      <c r="P420" s="27" t="s">
        <v>22</v>
      </c>
      <c r="Q420" s="28"/>
    </row>
    <row r="421" spans="1:17" x14ac:dyDescent="0.25">
      <c r="P421" s="29"/>
      <c r="Q421" s="79"/>
    </row>
    <row r="422" spans="1:17" ht="33.6" x14ac:dyDescent="0.25">
      <c r="B422" s="256"/>
      <c r="C422" s="256"/>
      <c r="D422" s="256"/>
      <c r="E422" s="256"/>
      <c r="F422" s="256"/>
      <c r="G422" s="256"/>
      <c r="H422" s="256"/>
      <c r="I422" s="256"/>
      <c r="J422" s="256"/>
      <c r="K422" s="256"/>
      <c r="L422" s="256"/>
      <c r="M422" s="256"/>
      <c r="P422" s="30" t="b">
        <v>0</v>
      </c>
      <c r="Q422" s="46" t="str">
        <f xml:space="preserve"> CONCATENATE("OCTOBER 1, ",$M$7-1,"- MARCH 31, ",$M$7)</f>
        <v>OCTOBER 1, 2018- MARCH 31, 2019</v>
      </c>
    </row>
    <row r="423" spans="1:17" ht="25.2" x14ac:dyDescent="0.25">
      <c r="B423" s="256"/>
      <c r="C423" s="256"/>
      <c r="D423" s="256"/>
      <c r="E423" s="256"/>
      <c r="F423" s="256"/>
      <c r="G423" s="256"/>
      <c r="H423" s="256"/>
      <c r="I423" s="256"/>
      <c r="J423" s="256"/>
      <c r="K423" s="261"/>
      <c r="L423" s="262"/>
      <c r="M423" s="262"/>
      <c r="P423" s="30" t="b">
        <v>1</v>
      </c>
      <c r="Q423" s="46" t="str">
        <f xml:space="preserve"> CONCATENATE("APRIL 1 - SEPTEMBER 30, ",$M$7)</f>
        <v>APRIL 1 - SEPTEMBER 30, 2019</v>
      </c>
    </row>
    <row r="424" spans="1:17" x14ac:dyDescent="0.25">
      <c r="B424" s="289"/>
      <c r="C424" s="289"/>
      <c r="D424" s="289"/>
      <c r="E424" s="289"/>
      <c r="F424" s="289"/>
      <c r="G424" s="256"/>
      <c r="H424" s="256"/>
      <c r="I424" s="256"/>
      <c r="J424" s="256"/>
      <c r="K424" s="261"/>
      <c r="L424" s="262"/>
      <c r="M424" s="262"/>
      <c r="P424" s="30" t="b">
        <v>0</v>
      </c>
      <c r="Q424" s="31"/>
    </row>
    <row r="425" spans="1:17" ht="13.8" thickBot="1" x14ac:dyDescent="0.3">
      <c r="B425" s="263"/>
      <c r="C425" s="263"/>
      <c r="D425" s="264"/>
      <c r="E425" s="263"/>
      <c r="F425" s="263"/>
      <c r="G425" s="256"/>
      <c r="H425" s="256"/>
      <c r="I425" s="256"/>
      <c r="J425" s="256"/>
      <c r="K425" s="261"/>
      <c r="L425" s="262"/>
      <c r="M425" s="265"/>
      <c r="P425" s="32">
        <v>1</v>
      </c>
      <c r="Q425" s="33"/>
    </row>
    <row r="426" spans="1:17" x14ac:dyDescent="0.25">
      <c r="B426" s="266"/>
      <c r="C426" s="267"/>
      <c r="D426" s="267"/>
      <c r="E426" s="267"/>
      <c r="F426" s="268"/>
      <c r="G426" s="256"/>
      <c r="H426" s="256"/>
      <c r="I426" s="256"/>
      <c r="J426" s="256"/>
      <c r="K426" s="256"/>
      <c r="L426" s="256"/>
      <c r="M426" s="256"/>
    </row>
    <row r="427" spans="1:17" x14ac:dyDescent="0.25">
      <c r="B427" s="266"/>
      <c r="C427" s="267"/>
      <c r="D427" s="267"/>
      <c r="E427" s="267"/>
      <c r="F427" s="268"/>
      <c r="G427" s="256"/>
      <c r="H427" s="256"/>
      <c r="I427" s="256"/>
      <c r="J427" s="256"/>
      <c r="K427" s="256"/>
      <c r="L427" s="256"/>
      <c r="M427" s="256"/>
    </row>
    <row r="428" spans="1:17" x14ac:dyDescent="0.25">
      <c r="B428" s="266"/>
      <c r="C428" s="267"/>
      <c r="D428" s="267"/>
      <c r="E428" s="267"/>
      <c r="F428" s="268"/>
      <c r="G428" s="256"/>
      <c r="H428" s="256"/>
      <c r="I428" s="256"/>
      <c r="J428" s="256"/>
      <c r="K428" s="256"/>
      <c r="L428" s="256"/>
      <c r="M428" s="256"/>
    </row>
    <row r="429" spans="1:17" x14ac:dyDescent="0.25">
      <c r="B429" s="266"/>
      <c r="C429" s="267"/>
      <c r="D429" s="267"/>
      <c r="E429" s="267"/>
      <c r="F429" s="268"/>
      <c r="G429" s="256"/>
      <c r="H429" s="256"/>
      <c r="I429" s="256"/>
      <c r="J429" s="256"/>
      <c r="K429" s="256"/>
      <c r="L429" s="256"/>
      <c r="M429" s="256"/>
    </row>
    <row r="430" spans="1:17" x14ac:dyDescent="0.25">
      <c r="B430" s="266"/>
      <c r="C430" s="267"/>
      <c r="D430" s="267"/>
      <c r="E430" s="267"/>
      <c r="F430" s="268"/>
      <c r="G430" s="256"/>
      <c r="H430" s="256"/>
      <c r="I430" s="256"/>
      <c r="J430" s="256"/>
      <c r="K430" s="256"/>
      <c r="L430" s="256"/>
      <c r="M430" s="256"/>
    </row>
    <row r="431" spans="1:17" x14ac:dyDescent="0.25">
      <c r="B431" s="266"/>
      <c r="C431" s="267"/>
      <c r="D431" s="267"/>
      <c r="E431" s="267"/>
      <c r="F431" s="268"/>
      <c r="G431" s="256"/>
      <c r="H431" s="256"/>
      <c r="I431" s="256"/>
      <c r="J431" s="256"/>
      <c r="K431" s="256"/>
      <c r="L431" s="256"/>
      <c r="M431" s="256"/>
    </row>
    <row r="432" spans="1:17" x14ac:dyDescent="0.25">
      <c r="B432" s="266"/>
      <c r="C432" s="267"/>
      <c r="D432" s="267"/>
      <c r="E432" s="267"/>
      <c r="F432" s="268"/>
      <c r="G432" s="256"/>
      <c r="H432" s="256"/>
      <c r="I432" s="256"/>
      <c r="J432" s="256"/>
      <c r="K432" s="256"/>
      <c r="L432" s="256"/>
      <c r="M432" s="256"/>
    </row>
    <row r="433" spans="2:13" x14ac:dyDescent="0.25">
      <c r="B433" s="266"/>
      <c r="C433" s="267"/>
      <c r="D433" s="267"/>
      <c r="E433" s="267"/>
      <c r="F433" s="268"/>
      <c r="G433" s="256"/>
      <c r="H433" s="256"/>
      <c r="I433" s="256"/>
      <c r="J433" s="256"/>
      <c r="K433" s="256"/>
      <c r="L433" s="256"/>
      <c r="M433" s="256"/>
    </row>
    <row r="434" spans="2:13" x14ac:dyDescent="0.25">
      <c r="B434" s="266"/>
      <c r="C434" s="267"/>
      <c r="D434" s="267"/>
      <c r="E434" s="267"/>
      <c r="F434" s="268"/>
      <c r="G434" s="256"/>
      <c r="H434" s="256"/>
      <c r="I434" s="256"/>
      <c r="J434" s="256"/>
      <c r="K434" s="256"/>
      <c r="L434" s="256"/>
      <c r="M434" s="256"/>
    </row>
    <row r="435" spans="2:13" x14ac:dyDescent="0.25">
      <c r="B435" s="266"/>
      <c r="C435" s="267"/>
      <c r="D435" s="267"/>
      <c r="E435" s="267"/>
      <c r="F435" s="268"/>
      <c r="G435" s="256"/>
      <c r="H435" s="256"/>
      <c r="I435" s="256"/>
      <c r="J435" s="256"/>
      <c r="K435" s="256"/>
      <c r="L435" s="256"/>
      <c r="M435" s="256"/>
    </row>
    <row r="436" spans="2:13" x14ac:dyDescent="0.25">
      <c r="B436" s="266"/>
      <c r="C436" s="267"/>
      <c r="D436" s="267"/>
      <c r="E436" s="267"/>
      <c r="F436" s="268"/>
      <c r="G436" s="256"/>
      <c r="H436" s="256"/>
      <c r="I436" s="256"/>
      <c r="J436" s="256"/>
      <c r="K436" s="256"/>
      <c r="L436" s="256"/>
      <c r="M436" s="256"/>
    </row>
    <row r="437" spans="2:13" x14ac:dyDescent="0.25">
      <c r="B437" s="266"/>
      <c r="C437" s="267"/>
      <c r="D437" s="267"/>
      <c r="E437" s="267"/>
      <c r="F437" s="268"/>
      <c r="G437" s="256"/>
      <c r="H437" s="256"/>
      <c r="I437" s="256"/>
      <c r="J437" s="256"/>
      <c r="K437" s="256"/>
      <c r="L437" s="256"/>
      <c r="M437" s="256"/>
    </row>
    <row r="438" spans="2:13" x14ac:dyDescent="0.25">
      <c r="B438" s="266"/>
      <c r="C438" s="267"/>
      <c r="D438" s="267"/>
      <c r="E438" s="267"/>
      <c r="F438" s="268"/>
      <c r="G438" s="256"/>
      <c r="H438" s="256"/>
      <c r="I438" s="256"/>
      <c r="J438" s="256"/>
      <c r="K438" s="256"/>
      <c r="L438" s="256"/>
      <c r="M438" s="256"/>
    </row>
    <row r="439" spans="2:13" x14ac:dyDescent="0.25">
      <c r="B439" s="266"/>
      <c r="C439" s="267"/>
      <c r="D439" s="267"/>
      <c r="E439" s="267"/>
      <c r="F439" s="268"/>
      <c r="G439" s="256"/>
      <c r="H439" s="256"/>
      <c r="I439" s="256"/>
      <c r="J439" s="256"/>
      <c r="K439" s="256"/>
      <c r="L439" s="256"/>
      <c r="M439" s="256"/>
    </row>
    <row r="440" spans="2:13" x14ac:dyDescent="0.25">
      <c r="B440" s="266"/>
      <c r="C440" s="267"/>
      <c r="D440" s="267"/>
      <c r="E440" s="267"/>
      <c r="F440" s="268"/>
      <c r="G440" s="256"/>
      <c r="H440" s="256"/>
      <c r="I440" s="256"/>
      <c r="J440" s="256"/>
      <c r="K440" s="256"/>
      <c r="L440" s="256"/>
      <c r="M440" s="256"/>
    </row>
    <row r="441" spans="2:13" x14ac:dyDescent="0.25">
      <c r="B441" s="266"/>
      <c r="C441" s="267"/>
      <c r="D441" s="267"/>
      <c r="E441" s="267"/>
      <c r="F441" s="268"/>
      <c r="G441" s="256"/>
      <c r="H441" s="256"/>
      <c r="I441" s="256"/>
      <c r="J441" s="256"/>
      <c r="K441" s="256"/>
      <c r="L441" s="256"/>
      <c r="M441" s="256"/>
    </row>
    <row r="442" spans="2:13" x14ac:dyDescent="0.25">
      <c r="B442" s="266"/>
      <c r="C442" s="267"/>
      <c r="D442" s="267"/>
      <c r="E442" s="267"/>
      <c r="F442" s="268"/>
      <c r="G442" s="256"/>
      <c r="H442" s="256"/>
      <c r="I442" s="256"/>
      <c r="J442" s="256"/>
      <c r="K442" s="256"/>
      <c r="L442" s="256"/>
      <c r="M442" s="256"/>
    </row>
    <row r="443" spans="2:13" x14ac:dyDescent="0.25">
      <c r="B443" s="266"/>
      <c r="C443" s="267"/>
      <c r="D443" s="267"/>
      <c r="E443" s="267"/>
      <c r="F443" s="268"/>
      <c r="G443" s="256"/>
      <c r="H443" s="256"/>
      <c r="I443" s="256"/>
      <c r="J443" s="256"/>
      <c r="K443" s="256"/>
      <c r="L443" s="256"/>
      <c r="M443" s="256"/>
    </row>
    <row r="444" spans="2:13" x14ac:dyDescent="0.25">
      <c r="B444" s="266"/>
      <c r="C444" s="267"/>
      <c r="D444" s="267"/>
      <c r="E444" s="267"/>
      <c r="F444" s="268"/>
      <c r="G444" s="256"/>
      <c r="H444" s="256"/>
      <c r="I444" s="256"/>
      <c r="J444" s="256"/>
      <c r="K444" s="256"/>
      <c r="L444" s="256"/>
      <c r="M444" s="256"/>
    </row>
    <row r="445" spans="2:13" x14ac:dyDescent="0.25">
      <c r="B445" s="266"/>
      <c r="C445" s="267"/>
      <c r="D445" s="267"/>
      <c r="E445" s="267"/>
      <c r="F445" s="268"/>
      <c r="G445" s="256"/>
      <c r="H445" s="256"/>
      <c r="I445" s="256"/>
      <c r="J445" s="256"/>
      <c r="K445" s="256"/>
      <c r="L445" s="256"/>
      <c r="M445" s="256"/>
    </row>
    <row r="446" spans="2:13" x14ac:dyDescent="0.25">
      <c r="B446" s="266"/>
      <c r="C446" s="269"/>
      <c r="D446" s="267"/>
      <c r="E446" s="267"/>
      <c r="F446" s="268"/>
      <c r="G446" s="256"/>
      <c r="H446" s="256"/>
      <c r="I446" s="256"/>
      <c r="J446" s="256"/>
      <c r="K446" s="256"/>
      <c r="L446" s="256"/>
      <c r="M446" s="256"/>
    </row>
    <row r="447" spans="2:13" x14ac:dyDescent="0.25">
      <c r="B447" s="266"/>
      <c r="C447" s="270"/>
      <c r="D447" s="267"/>
      <c r="E447" s="267"/>
      <c r="F447" s="268"/>
      <c r="G447" s="256"/>
      <c r="H447" s="256"/>
      <c r="I447" s="256"/>
      <c r="J447" s="256"/>
      <c r="K447" s="256"/>
      <c r="L447" s="256"/>
      <c r="M447" s="256"/>
    </row>
    <row r="448" spans="2:13" x14ac:dyDescent="0.25">
      <c r="B448" s="266"/>
      <c r="C448" s="270"/>
      <c r="D448" s="267"/>
      <c r="E448" s="267"/>
      <c r="F448" s="268"/>
      <c r="G448" s="256"/>
      <c r="H448" s="256"/>
      <c r="I448" s="256"/>
      <c r="J448" s="256"/>
      <c r="K448" s="256"/>
      <c r="L448" s="256"/>
      <c r="M448" s="256"/>
    </row>
    <row r="449" spans="2:13" x14ac:dyDescent="0.25">
      <c r="B449" s="266"/>
      <c r="C449" s="270"/>
      <c r="D449" s="270"/>
      <c r="E449" s="267"/>
      <c r="F449" s="268"/>
      <c r="G449" s="256"/>
      <c r="H449" s="256"/>
      <c r="I449" s="256"/>
      <c r="J449" s="256"/>
      <c r="K449" s="256"/>
      <c r="L449" s="256"/>
      <c r="M449" s="256"/>
    </row>
    <row r="450" spans="2:13" x14ac:dyDescent="0.25">
      <c r="B450" s="266"/>
      <c r="C450" s="270"/>
      <c r="D450" s="270"/>
      <c r="E450" s="267"/>
      <c r="F450" s="268"/>
      <c r="G450" s="256"/>
      <c r="H450" s="256"/>
      <c r="I450" s="256"/>
      <c r="J450" s="256"/>
      <c r="K450" s="256"/>
      <c r="L450" s="256"/>
      <c r="M450" s="256"/>
    </row>
    <row r="451" spans="2:13" x14ac:dyDescent="0.25">
      <c r="B451" s="266"/>
      <c r="C451" s="270"/>
      <c r="D451" s="270"/>
      <c r="E451" s="267"/>
      <c r="F451" s="268"/>
      <c r="G451" s="256"/>
      <c r="H451" s="256"/>
      <c r="I451" s="256"/>
      <c r="J451" s="256"/>
      <c r="K451" s="256"/>
      <c r="L451" s="256"/>
      <c r="M451" s="256"/>
    </row>
    <row r="452" spans="2:13" x14ac:dyDescent="0.25">
      <c r="B452" s="266"/>
      <c r="C452" s="270"/>
      <c r="D452" s="270"/>
      <c r="E452" s="267"/>
      <c r="F452" s="268"/>
      <c r="G452" s="256"/>
      <c r="H452" s="256"/>
      <c r="I452" s="256"/>
      <c r="J452" s="256"/>
      <c r="K452" s="256"/>
      <c r="L452" s="256"/>
      <c r="M452" s="256"/>
    </row>
    <row r="453" spans="2:13" x14ac:dyDescent="0.25">
      <c r="B453" s="266"/>
      <c r="C453" s="270"/>
      <c r="D453" s="270"/>
      <c r="E453" s="267"/>
      <c r="F453" s="268"/>
      <c r="G453" s="256"/>
      <c r="H453" s="256"/>
      <c r="I453" s="256"/>
      <c r="J453" s="256"/>
      <c r="K453" s="256"/>
      <c r="L453" s="256"/>
      <c r="M453" s="256"/>
    </row>
    <row r="454" spans="2:13" x14ac:dyDescent="0.25">
      <c r="B454" s="266"/>
      <c r="C454" s="270"/>
      <c r="D454" s="270"/>
      <c r="E454" s="267"/>
      <c r="F454" s="268"/>
      <c r="G454" s="256"/>
      <c r="H454" s="256"/>
      <c r="I454" s="256"/>
      <c r="J454" s="256"/>
      <c r="K454" s="256"/>
      <c r="L454" s="256"/>
      <c r="M454" s="256"/>
    </row>
    <row r="455" spans="2:13" x14ac:dyDescent="0.25">
      <c r="B455" s="263"/>
      <c r="C455" s="263"/>
      <c r="D455" s="263"/>
      <c r="E455" s="263"/>
      <c r="F455" s="271"/>
      <c r="G455" s="256"/>
      <c r="H455" s="256"/>
      <c r="I455" s="256"/>
      <c r="J455" s="256"/>
      <c r="K455" s="256"/>
      <c r="L455" s="256"/>
      <c r="M455" s="256"/>
    </row>
    <row r="456" spans="2:13" x14ac:dyDescent="0.25">
      <c r="B456" s="256"/>
      <c r="C456" s="256"/>
      <c r="D456" s="256"/>
      <c r="E456" s="256"/>
      <c r="F456" s="256"/>
      <c r="G456" s="256"/>
      <c r="H456" s="256"/>
      <c r="I456" s="256"/>
      <c r="J456" s="256"/>
      <c r="K456" s="256"/>
      <c r="L456" s="256"/>
      <c r="M456" s="256"/>
    </row>
    <row r="457" spans="2:13" x14ac:dyDescent="0.25">
      <c r="B457" s="256"/>
      <c r="C457" s="256"/>
      <c r="D457" s="256"/>
      <c r="E457" s="256"/>
      <c r="F457" s="256"/>
      <c r="G457" s="256"/>
      <c r="H457" s="256"/>
      <c r="I457" s="256"/>
      <c r="J457" s="256"/>
      <c r="K457" s="256"/>
      <c r="L457" s="256"/>
      <c r="M457" s="256"/>
    </row>
  </sheetData>
  <mergeCells count="729">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49">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19 B23 B27 B31 B35 B39 B43 B47 B51 B55 B59 B63 B67 B71 B75 B79 B83 B87 C446 B95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99"/>
    <dataValidation allowBlank="1" showInputMessage="1" showErrorMessage="1" promptTitle="Benefit #3- Payment in-kind" prompt="If there is a benefit #3 and it was paid in-kind, mark this box with an  x._x000a_" sqref="L417 L25 L21 L29 L33 L37 L41 L45 L49 L53 L57 L61 L65 L69 L73 L77 L81 L85 L89 L93 L97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101"/>
    <dataValidation allowBlank="1" showInputMessage="1" showErrorMessage="1" promptTitle="Benefit #2- Payment in-kind" prompt="If there is a benefit #2 and it was paid in-kind, mark this box with an  x._x000a_" sqref="L416 L24 L20 L28 L32 L36 L40 L44 L48 L52 L56 L60 L64 L68 L72 L76 L80 L84 L88 L92 L96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100"/>
    <dataValidation allowBlank="1" showInputMessage="1" showErrorMessage="1" promptTitle="Benefit #1- Payment in-kind" prompt="If there is a benefit #1 and it was paid in-kind, mark this box with an  x._x000a_" sqref="L414:L415 L22:L23 L18:L19 L26:L27 L30:L31 L34:L35 L38:L39 L42:L43 L46:L47 L50:L51 L54:L55 L58:L59 L62:L63 L66:L67 L70:L71 L74:L75 L78:L79 L82:L83 L86:L87 L90:L91 L94:L95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98:L99"/>
    <dataValidation allowBlank="1" showInputMessage="1" showErrorMessage="1" promptTitle="Benefit #3--Payment by Check" prompt="If there is a benefit #3 and it was paid by check, mark an x in this cell._x000a_" sqref="K417 K25 K21 K29 K33 K37 K41 K45 K49 K53 K57 K61 K65 K69 K73 K77 K81 K85 K89 K93 K97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101"/>
    <dataValidation allowBlank="1" showInputMessage="1" showErrorMessage="1" promptTitle="Benefit #2--Payment by Check" prompt="If there is a benefit #2 and it was paid by check, mark an x in this cell._x000a_" sqref="K416 K24 K20 K28 K32 K36 K40 K44 K48 K52 K56 K60 K64 K68 K72 K76 K80 K84 K88 K92 K96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100"/>
    <dataValidation allowBlank="1" showInputMessage="1" showErrorMessage="1" promptTitle="Benefit #1--Payment by Check" prompt="If there is a benefit #1 and it was paid by check, mark an x in this cell._x000a_" sqref="K414:K415 K22:K23 K18:K19 K26:K27 K30:K31 K34:K35 K38:K39 K42:K43 K46:K47 K50:K51 K54:K55 K58:K59 K62:K63 K66:K67 K70:K71 K74:K75 K78:K79 K82:K83 K86:K87 K90:K91 K94:K95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98:K99"/>
    <dataValidation allowBlank="1" showInputMessage="1" showErrorMessage="1" promptTitle="Benefit #3 Description" prompt="Benefit #3 description is listed here" sqref="J17 J413 J25 J21 J29 J33 J37 J41 J45 J49 J53 J57 J61 J65 J69 J73 J77 J81 J85 J89 J93 J97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101"/>
    <dataValidation allowBlank="1" showInputMessage="1" showErrorMessage="1" promptTitle="Benefit #3 Total Amount" prompt="The total amount of Benefit #3 is entered here." sqref="M417 M25 M21 M29 M33 M37 M41 M44:M45 M49 M53 M57 M61 M65 M69 M73 M77 M81 M85 M89 M93 M97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101"/>
    <dataValidation allowBlank="1" showInputMessage="1" showErrorMessage="1" promptTitle="Benefit #2 Total Amount" prompt="The total amount of Benefit #2 is entered here." sqref="M416 M24 M20 M28 M32 M36 M40 M412 M48 M52 M56 M60 M64 M68 M72 M76 M80 M84 M88 M92 M96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100"/>
    <dataValidation allowBlank="1" showInputMessage="1" showErrorMessage="1" promptTitle="Benefit #2 Description" prompt="Benefit #2 description is listed here" sqref="J16 J412 J24 J20 J28 J32 J36 J40 J44 J48 J52 J56 J60 J64 J68 J72 J76 J80 J84 J88 J92 J96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100"/>
    <dataValidation allowBlank="1" showInputMessage="1" showErrorMessage="1" promptTitle="Benefit #1 Total Amount" prompt="The total amount of Benefit #1 is entered here." sqref="M414:M415 M22:M23 M18:M19 M26:M27 M30:M31 M34:M35 M38:M39 M42:M43 M46:M47 M50:M51 M54:M55 M58:M59 M62:M63 M66:M67 M70:M71 M74:M75 M78:M79 M82:M83 M86:M87 M90:M91 M94:M95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98:M99"/>
    <dataValidation allowBlank="1" showInputMessage="1" showErrorMessage="1" promptTitle="Benefit#1 Description" prompt="Benefit Description for Entry #1 is listed here." sqref="J15 J410:J411 J22:J23 J18:J19 J26:J27 J30:J31 J34:J35 J38:J39 J42:J43 J46:J47 J50:J51 J54:J55 J58:J59 J62:J63 J66:J67 J70:J71 J74:J75 J78:J79 J82:J83 J86:J87 J90:J91 J94:J95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98:J99"/>
    <dataValidation allowBlank="1" showInputMessage="1" showErrorMessage="1" promptTitle="Travel Date(s)" prompt="List the dates of travel here expressed in the format MM/DD/YYYY-MM/DD/YYYY." sqref="F417 F21 F25 F29 F33 F37 F41 F45 F49 F53 F57 F61 F65 F69 F73 F77 F81 F85 F89 F93 F97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101"/>
    <dataValidation type="date" allowBlank="1" showInputMessage="1" showErrorMessage="1" errorTitle="Data Entry Error" error="Please enter date using MM/DD/YYYY" promptTitle="Event Ending Date" prompt="List Event ending date here using the format MM/DD/YYYY." sqref="D417 D21 D25 D29 D33 D37 D41 D45 D49 D53 D57 D61 D65 D69 D73 D77 D81 D85 D89 D93 D97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101">
      <formula1>40179</formula1>
      <formula2>73051</formula2>
    </dataValidation>
    <dataValidation allowBlank="1" showInputMessage="1" showErrorMessage="1" promptTitle="Event Sponsor" prompt="List the event sponsor here." sqref="C417 C21 C25 C29 C33 C37 C41 C45 C49 C53 C57 C61 C65 C69 C73 C77 C81 C85 C89 C93 C97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101"/>
    <dataValidation allowBlank="1" showInputMessage="1" showErrorMessage="1" promptTitle="Traveler Title" prompt="List traveler's title here." sqref="B417 B21 B25 B29 B33 B101 B41 B45 B49 B37 B53 B61 B65 B69 B73 B77 B81 B85 B57 B93 B97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89"/>
    <dataValidation allowBlank="1" showInputMessage="1" showErrorMessage="1" promptTitle="Location " prompt="List location of event here." sqref="F415 F19 F23 F27 F31 F35 F39 F43 F47 F51 F55 F59 F63 F67 F71 F75 F79 F83 F87 F91 F95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99"/>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27 D31 D35 D39 D43 D47 D51 D55 D59 D63 D67 D71 D75 D79 D83 D87 D91 D95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99">
      <formula1>40179</formula1>
      <formula2>73051</formula2>
    </dataValidation>
    <dataValidation allowBlank="1" showInputMessage="1" showErrorMessage="1" promptTitle="Event Description" prompt="Provide event description (e.g. title of the conference) here." sqref="C415 C19 C23 C27 C31 C35 C39 C411 C407 C51 C55 C59 C63 C67 C71 C75 C403 C83 C87 C91 C95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99"/>
    <dataValidation allowBlank="1" showInputMessage="1" showErrorMessage="1" promptTitle="Traveler Name " prompt="List traveler's first and last name here." sqref="B91"/>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 Source" prompt="List the benefit source here." sqref="G407:I407 G17:I17 G415:I415 G411:I411 G25:I25 G15:I15 G23:I23 G19:I19 G29:I29 G33:I33 G37:I37 G41:I41 G45:I45 G49:I49 G51:I51 G57:I57 G61:I61 G65:I65 G69:I69 G73:I73 G77:I77 G81:I81 G83:I83 G89:I89 G403:I403 G97:I97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7 G31:I31 G35:I35 G39:I39 G43:I43 G47:I47 G53:I53 G55:I55 G59:I59 G63:I63 G67:I67 G71:I71 G75:I75 G79:I79 G85:I85 G87:I87 G91 G95:I95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101:I101 G99:I99"/>
  </dataValidations>
  <hyperlinks>
    <hyperlink ref="D11"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57"/>
  <sheetViews>
    <sheetView topLeftCell="A86" workbookViewId="0">
      <selection activeCell="C28" sqref="C28"/>
    </sheetView>
  </sheetViews>
  <sheetFormatPr defaultColWidth="8.88671875" defaultRowHeight="13.2" x14ac:dyDescent="0.25"/>
  <cols>
    <col min="1" max="1" width="3.88671875" style="73" customWidth="1"/>
    <col min="2" max="2" width="16.109375" style="73" customWidth="1"/>
    <col min="3" max="3" width="17.6640625" style="73" customWidth="1"/>
    <col min="4" max="4" width="14.44140625" style="73" customWidth="1"/>
    <col min="5" max="5" width="18.6640625" style="73" hidden="1" customWidth="1"/>
    <col min="6" max="6" width="17.109375" style="73" customWidth="1"/>
    <col min="7" max="7" width="3" style="73" customWidth="1"/>
    <col min="8" max="8" width="10.5546875" style="73" customWidth="1"/>
    <col min="9" max="9" width="3" style="73" customWidth="1"/>
    <col min="10" max="10" width="12.33203125" style="73" customWidth="1"/>
    <col min="11" max="11" width="9.109375" style="73" customWidth="1"/>
    <col min="12" max="12" width="8.88671875" style="73" customWidth="1"/>
    <col min="13" max="13" width="12.33203125" style="73" bestFit="1" customWidth="1"/>
    <col min="14" max="14" width="0.109375" style="73" customWidth="1"/>
    <col min="15" max="15" width="8.88671875" style="73"/>
    <col min="16" max="16" width="20.33203125" style="73" bestFit="1" customWidth="1"/>
    <col min="17" max="20" width="8.88671875" style="73"/>
    <col min="21" max="21" width="9.44140625" style="73" customWidth="1"/>
    <col min="22" max="22" width="13.6640625" style="47" customWidth="1"/>
    <col min="23" max="16384" width="8.88671875" style="73"/>
  </cols>
  <sheetData>
    <row r="1" spans="1:19" s="73" customFormat="1" hidden="1" x14ac:dyDescent="0.25"/>
    <row r="2" spans="1:19" s="73" customFormat="1" x14ac:dyDescent="0.25">
      <c r="J2" s="366" t="s">
        <v>26</v>
      </c>
      <c r="K2" s="367"/>
      <c r="L2" s="367"/>
      <c r="M2" s="367"/>
      <c r="P2" s="369"/>
      <c r="Q2" s="369"/>
      <c r="R2" s="369"/>
      <c r="S2" s="369"/>
    </row>
    <row r="3" spans="1:19" s="73" customFormat="1" x14ac:dyDescent="0.25">
      <c r="J3" s="367"/>
      <c r="K3" s="367"/>
      <c r="L3" s="367"/>
      <c r="M3" s="367"/>
      <c r="P3" s="370"/>
      <c r="Q3" s="370"/>
      <c r="R3" s="370"/>
      <c r="S3" s="370"/>
    </row>
    <row r="4" spans="1:19" s="73" customFormat="1" ht="13.8" thickBot="1" x14ac:dyDescent="0.3">
      <c r="A4" s="78"/>
      <c r="B4" s="78"/>
      <c r="C4" s="78"/>
      <c r="D4" s="78"/>
      <c r="E4" s="78"/>
      <c r="F4" s="78"/>
      <c r="G4" s="78"/>
      <c r="H4" s="78"/>
      <c r="I4" s="78"/>
      <c r="J4" s="368"/>
      <c r="K4" s="368"/>
      <c r="L4" s="368"/>
      <c r="M4" s="368"/>
      <c r="P4" s="371"/>
      <c r="Q4" s="371"/>
      <c r="R4" s="371"/>
      <c r="S4" s="371"/>
    </row>
    <row r="5" spans="1:19" s="73" customFormat="1" ht="30" customHeight="1" thickTop="1" thickBot="1" x14ac:dyDescent="0.3">
      <c r="A5" s="372" t="s">
        <v>50</v>
      </c>
      <c r="B5" s="373"/>
      <c r="C5" s="373"/>
      <c r="D5" s="373"/>
      <c r="E5" s="373"/>
      <c r="F5" s="373"/>
      <c r="G5" s="373"/>
      <c r="H5" s="373"/>
      <c r="I5" s="373"/>
      <c r="J5" s="373"/>
      <c r="K5" s="373"/>
      <c r="L5" s="373"/>
      <c r="M5" s="373"/>
      <c r="N5" s="16"/>
      <c r="O5" s="78"/>
      <c r="Q5" s="5"/>
    </row>
    <row r="6" spans="1:19" s="73" customFormat="1" ht="13.5" customHeight="1" thickTop="1" x14ac:dyDescent="0.25">
      <c r="A6" s="374" t="s">
        <v>5</v>
      </c>
      <c r="B6" s="376" t="s">
        <v>36</v>
      </c>
      <c r="C6" s="377"/>
      <c r="D6" s="377"/>
      <c r="E6" s="377"/>
      <c r="F6" s="377"/>
      <c r="G6" s="377"/>
      <c r="H6" s="377"/>
      <c r="I6" s="377"/>
      <c r="J6" s="378"/>
      <c r="K6" s="17" t="s">
        <v>14</v>
      </c>
      <c r="L6" s="17" t="s">
        <v>6</v>
      </c>
      <c r="M6" s="17" t="s">
        <v>13</v>
      </c>
      <c r="N6" s="6"/>
      <c r="O6" s="78"/>
    </row>
    <row r="7" spans="1:19" s="73" customFormat="1" ht="20.25" customHeight="1" thickBot="1" x14ac:dyDescent="0.3">
      <c r="A7" s="374"/>
      <c r="B7" s="379"/>
      <c r="C7" s="380"/>
      <c r="D7" s="380"/>
      <c r="E7" s="380"/>
      <c r="F7" s="380"/>
      <c r="G7" s="380"/>
      <c r="H7" s="380"/>
      <c r="I7" s="380"/>
      <c r="J7" s="381"/>
      <c r="K7" s="36">
        <v>1</v>
      </c>
      <c r="L7" s="37">
        <v>1</v>
      </c>
      <c r="M7" s="38">
        <v>2019</v>
      </c>
      <c r="N7" s="39"/>
      <c r="O7" s="78"/>
    </row>
    <row r="8" spans="1:19" s="73" customFormat="1" ht="27.75" customHeight="1" thickTop="1" thickBot="1" x14ac:dyDescent="0.3">
      <c r="A8" s="374"/>
      <c r="B8" s="382" t="s">
        <v>21</v>
      </c>
      <c r="C8" s="383"/>
      <c r="D8" s="383"/>
      <c r="E8" s="383"/>
      <c r="F8" s="383"/>
      <c r="G8" s="384"/>
      <c r="H8" s="384"/>
      <c r="I8" s="384"/>
      <c r="J8" s="384"/>
      <c r="K8" s="384"/>
      <c r="L8" s="383"/>
      <c r="M8" s="383"/>
      <c r="N8" s="385"/>
      <c r="O8" s="78"/>
    </row>
    <row r="9" spans="1:19" s="73" customFormat="1" ht="18" customHeight="1" thickTop="1" x14ac:dyDescent="0.3">
      <c r="A9" s="374"/>
      <c r="B9" s="386" t="s">
        <v>40</v>
      </c>
      <c r="C9" s="361"/>
      <c r="D9" s="361"/>
      <c r="E9" s="361"/>
      <c r="F9" s="361"/>
      <c r="G9" s="387"/>
      <c r="H9" s="344" t="str">
        <f>"REPORTING PERIOD: "&amp;Q422</f>
        <v>REPORTING PERIOD: OCTOBER 1, 2018- MARCH 31, 2019</v>
      </c>
      <c r="I9" s="347" t="s">
        <v>44</v>
      </c>
      <c r="J9" s="350" t="str">
        <f>"REPORTING PERIOD: "&amp;Q423</f>
        <v>REPORTING PERIOD: APRIL 1 - SEPTEMBER 30, 2019</v>
      </c>
      <c r="K9" s="353"/>
      <c r="L9" s="356" t="s">
        <v>4</v>
      </c>
      <c r="M9" s="357"/>
      <c r="N9" s="18"/>
      <c r="O9" s="15"/>
      <c r="P9" s="78"/>
    </row>
    <row r="10" spans="1:19" s="73" customFormat="1" ht="15.75" customHeight="1" x14ac:dyDescent="0.25">
      <c r="A10" s="374"/>
      <c r="B10" s="360" t="s">
        <v>48</v>
      </c>
      <c r="C10" s="361"/>
      <c r="D10" s="361"/>
      <c r="E10" s="361"/>
      <c r="F10" s="362"/>
      <c r="G10" s="388"/>
      <c r="H10" s="345"/>
      <c r="I10" s="348"/>
      <c r="J10" s="351"/>
      <c r="K10" s="354"/>
      <c r="L10" s="356"/>
      <c r="M10" s="357"/>
      <c r="N10" s="18"/>
      <c r="O10" s="15"/>
      <c r="P10" s="78"/>
    </row>
    <row r="11" spans="1:19" s="73" customFormat="1" ht="13.8" thickBot="1" x14ac:dyDescent="0.3">
      <c r="A11" s="374"/>
      <c r="B11" s="34" t="s">
        <v>15</v>
      </c>
      <c r="C11" s="35" t="s">
        <v>906</v>
      </c>
      <c r="D11" s="363" t="s">
        <v>907</v>
      </c>
      <c r="E11" s="364"/>
      <c r="F11" s="365"/>
      <c r="G11" s="389"/>
      <c r="H11" s="346"/>
      <c r="I11" s="349"/>
      <c r="J11" s="352"/>
      <c r="K11" s="355"/>
      <c r="L11" s="358"/>
      <c r="M11" s="359"/>
      <c r="N11" s="19"/>
      <c r="O11" s="15"/>
      <c r="P11" s="78"/>
    </row>
    <row r="12" spans="1:19" s="73" customFormat="1" ht="13.8" thickTop="1" x14ac:dyDescent="0.25">
      <c r="A12" s="374"/>
      <c r="B12" s="328" t="s">
        <v>20</v>
      </c>
      <c r="C12" s="330" t="s">
        <v>23</v>
      </c>
      <c r="D12" s="332" t="s">
        <v>16</v>
      </c>
      <c r="E12" s="334" t="s">
        <v>10</v>
      </c>
      <c r="F12" s="335"/>
      <c r="G12" s="338" t="s">
        <v>24</v>
      </c>
      <c r="H12" s="339"/>
      <c r="I12" s="340"/>
      <c r="J12" s="330" t="s">
        <v>25</v>
      </c>
      <c r="K12" s="390" t="s">
        <v>28</v>
      </c>
      <c r="L12" s="392" t="s">
        <v>27</v>
      </c>
      <c r="M12" s="332" t="s">
        <v>3</v>
      </c>
      <c r="N12" s="20"/>
      <c r="O12" s="78"/>
    </row>
    <row r="13" spans="1:19" s="73" customFormat="1" ht="34.5" customHeight="1" thickBot="1" x14ac:dyDescent="0.3">
      <c r="A13" s="375"/>
      <c r="B13" s="329"/>
      <c r="C13" s="331"/>
      <c r="D13" s="333"/>
      <c r="E13" s="336"/>
      <c r="F13" s="337"/>
      <c r="G13" s="341"/>
      <c r="H13" s="342"/>
      <c r="I13" s="343"/>
      <c r="J13" s="394"/>
      <c r="K13" s="391"/>
      <c r="L13" s="393"/>
      <c r="M13" s="394"/>
      <c r="N13" s="21"/>
      <c r="O13" s="78"/>
      <c r="S13" s="73" t="s">
        <v>47</v>
      </c>
    </row>
    <row r="14" spans="1:19" s="73" customFormat="1" ht="21.6" thickTop="1" thickBot="1" x14ac:dyDescent="0.3">
      <c r="A14" s="317" t="s">
        <v>7</v>
      </c>
      <c r="B14" s="76" t="s">
        <v>29</v>
      </c>
      <c r="C14" s="76" t="s">
        <v>31</v>
      </c>
      <c r="D14" s="76" t="s">
        <v>18</v>
      </c>
      <c r="E14" s="320" t="s">
        <v>33</v>
      </c>
      <c r="F14" s="320"/>
      <c r="G14" s="293" t="s">
        <v>24</v>
      </c>
      <c r="H14" s="294"/>
      <c r="I14" s="45"/>
      <c r="J14" s="52"/>
      <c r="K14" s="52"/>
      <c r="L14" s="52"/>
      <c r="M14" s="52"/>
      <c r="N14" s="2"/>
    </row>
    <row r="15" spans="1:19" s="73" customFormat="1" ht="21" customHeight="1" thickBot="1" x14ac:dyDescent="0.3">
      <c r="A15" s="318"/>
      <c r="B15" s="53" t="s">
        <v>42</v>
      </c>
      <c r="C15" s="53" t="s">
        <v>19</v>
      </c>
      <c r="D15" s="54">
        <v>40766</v>
      </c>
      <c r="E15" s="55"/>
      <c r="F15" s="56" t="s">
        <v>11</v>
      </c>
      <c r="G15" s="321" t="s">
        <v>35</v>
      </c>
      <c r="H15" s="322"/>
      <c r="I15" s="323"/>
      <c r="J15" s="40" t="s">
        <v>37</v>
      </c>
      <c r="K15" s="57"/>
      <c r="L15" s="58" t="s">
        <v>1</v>
      </c>
      <c r="M15" s="59">
        <v>280</v>
      </c>
      <c r="N15" s="2"/>
      <c r="O15" s="78"/>
    </row>
    <row r="16" spans="1:19" s="73" customFormat="1" ht="21" thickBot="1" x14ac:dyDescent="0.3">
      <c r="A16" s="318"/>
      <c r="B16" s="77" t="s">
        <v>30</v>
      </c>
      <c r="C16" s="77" t="s">
        <v>32</v>
      </c>
      <c r="D16" s="77" t="s">
        <v>17</v>
      </c>
      <c r="E16" s="324" t="s">
        <v>34</v>
      </c>
      <c r="F16" s="324"/>
      <c r="G16" s="325"/>
      <c r="H16" s="326"/>
      <c r="I16" s="327"/>
      <c r="J16" s="12" t="s">
        <v>38</v>
      </c>
      <c r="K16" s="58" t="s">
        <v>1</v>
      </c>
      <c r="L16" s="60"/>
      <c r="M16" s="61">
        <v>825</v>
      </c>
      <c r="N16" s="20"/>
    </row>
    <row r="17" spans="1:22" ht="13.8" thickBot="1" x14ac:dyDescent="0.3">
      <c r="A17" s="319"/>
      <c r="B17" s="62" t="s">
        <v>8</v>
      </c>
      <c r="C17" s="62" t="s">
        <v>9</v>
      </c>
      <c r="D17" s="54">
        <v>40767</v>
      </c>
      <c r="E17" s="63" t="s">
        <v>2</v>
      </c>
      <c r="F17" s="56" t="s">
        <v>12</v>
      </c>
      <c r="G17" s="302"/>
      <c r="H17" s="303"/>
      <c r="I17" s="304"/>
      <c r="J17" s="12" t="s">
        <v>39</v>
      </c>
      <c r="K17" s="64"/>
      <c r="L17" s="64" t="s">
        <v>1</v>
      </c>
      <c r="M17" s="65">
        <v>120</v>
      </c>
      <c r="N17" s="2"/>
      <c r="V17" s="73"/>
    </row>
    <row r="18" spans="1:22" ht="23.25" customHeight="1" thickTop="1" thickBot="1" x14ac:dyDescent="0.3">
      <c r="A18" s="290">
        <f>1</f>
        <v>1</v>
      </c>
      <c r="B18" s="74" t="s">
        <v>29</v>
      </c>
      <c r="C18" s="74" t="s">
        <v>31</v>
      </c>
      <c r="D18" s="74" t="s">
        <v>18</v>
      </c>
      <c r="E18" s="293" t="s">
        <v>33</v>
      </c>
      <c r="F18" s="293"/>
      <c r="G18" s="309" t="s">
        <v>24</v>
      </c>
      <c r="H18" s="310"/>
      <c r="I18" s="311"/>
      <c r="J18" s="42" t="s">
        <v>0</v>
      </c>
      <c r="K18" s="43"/>
      <c r="L18" s="43"/>
      <c r="M18" s="44"/>
      <c r="N18" s="2"/>
      <c r="V18" s="48"/>
    </row>
    <row r="19" spans="1:22" ht="61.2" x14ac:dyDescent="0.25">
      <c r="A19" s="307"/>
      <c r="B19" s="7" t="s">
        <v>844</v>
      </c>
      <c r="C19" s="180" t="s">
        <v>841</v>
      </c>
      <c r="D19" s="181">
        <v>43544</v>
      </c>
      <c r="E19" s="156" t="s">
        <v>842</v>
      </c>
      <c r="F19" s="156" t="s">
        <v>842</v>
      </c>
      <c r="G19" s="395" t="s">
        <v>843</v>
      </c>
      <c r="H19" s="396"/>
      <c r="I19" s="397"/>
      <c r="J19" s="40" t="s">
        <v>37</v>
      </c>
      <c r="K19" s="40"/>
      <c r="L19" s="182" t="s">
        <v>1</v>
      </c>
      <c r="M19" s="183">
        <v>720</v>
      </c>
      <c r="N19" s="2"/>
      <c r="V19" s="49"/>
    </row>
    <row r="20" spans="1:22" ht="20.399999999999999" x14ac:dyDescent="0.25">
      <c r="A20" s="307"/>
      <c r="B20" s="75" t="s">
        <v>30</v>
      </c>
      <c r="C20" s="158" t="s">
        <v>32</v>
      </c>
      <c r="D20" s="158" t="s">
        <v>17</v>
      </c>
      <c r="E20" s="298" t="s">
        <v>34</v>
      </c>
      <c r="F20" s="298"/>
      <c r="G20" s="299"/>
      <c r="H20" s="300"/>
      <c r="I20" s="301"/>
      <c r="J20" s="12" t="s">
        <v>38</v>
      </c>
      <c r="K20" s="13"/>
      <c r="L20" s="182" t="s">
        <v>1</v>
      </c>
      <c r="M20" s="184">
        <v>535</v>
      </c>
      <c r="N20" s="2"/>
      <c r="V20" s="50"/>
    </row>
    <row r="21" spans="1:22" ht="31.2" thickBot="1" x14ac:dyDescent="0.3">
      <c r="A21" s="308"/>
      <c r="B21" s="188" t="s">
        <v>845</v>
      </c>
      <c r="C21" s="185" t="s">
        <v>843</v>
      </c>
      <c r="D21" s="186">
        <v>43548</v>
      </c>
      <c r="E21" s="187" t="s">
        <v>799</v>
      </c>
      <c r="F21" s="187" t="s">
        <v>799</v>
      </c>
      <c r="G21" s="314"/>
      <c r="H21" s="315"/>
      <c r="I21" s="316"/>
      <c r="J21" s="12" t="s">
        <v>39</v>
      </c>
      <c r="K21" s="13"/>
      <c r="L21" s="182" t="s">
        <v>1</v>
      </c>
      <c r="M21" s="184">
        <v>99</v>
      </c>
      <c r="N21" s="2"/>
      <c r="V21" s="50"/>
    </row>
    <row r="22" spans="1:22" ht="21.6" thickTop="1" thickBot="1" x14ac:dyDescent="0.3">
      <c r="A22" s="290">
        <f>A18+1</f>
        <v>2</v>
      </c>
      <c r="B22" s="74" t="s">
        <v>29</v>
      </c>
      <c r="C22" s="74" t="s">
        <v>31</v>
      </c>
      <c r="D22" s="74" t="s">
        <v>18</v>
      </c>
      <c r="E22" s="293" t="s">
        <v>33</v>
      </c>
      <c r="F22" s="293"/>
      <c r="G22" s="293" t="s">
        <v>24</v>
      </c>
      <c r="H22" s="294"/>
      <c r="I22" s="45"/>
      <c r="J22" s="42" t="s">
        <v>0</v>
      </c>
      <c r="K22" s="43"/>
      <c r="L22" s="43"/>
      <c r="M22" s="44"/>
      <c r="N22" s="2"/>
      <c r="V22" s="50"/>
    </row>
    <row r="23" spans="1:22" ht="61.8" thickBot="1" x14ac:dyDescent="0.3">
      <c r="A23" s="291"/>
      <c r="B23" s="7" t="s">
        <v>844</v>
      </c>
      <c r="C23" s="180" t="s">
        <v>910</v>
      </c>
      <c r="D23" s="181">
        <v>43571</v>
      </c>
      <c r="E23" s="156" t="s">
        <v>158</v>
      </c>
      <c r="F23" s="156" t="s">
        <v>158</v>
      </c>
      <c r="G23" s="395" t="s">
        <v>843</v>
      </c>
      <c r="H23" s="396"/>
      <c r="I23" s="397"/>
      <c r="J23" s="40" t="s">
        <v>37</v>
      </c>
      <c r="K23" s="40"/>
      <c r="L23" s="189" t="s">
        <v>1</v>
      </c>
      <c r="M23" s="190">
        <v>655</v>
      </c>
      <c r="N23" s="2"/>
      <c r="V23" s="50"/>
    </row>
    <row r="24" spans="1:22" ht="21" thickBot="1" x14ac:dyDescent="0.3">
      <c r="A24" s="291"/>
      <c r="B24" s="75" t="s">
        <v>30</v>
      </c>
      <c r="C24" s="158" t="s">
        <v>32</v>
      </c>
      <c r="D24" s="158" t="s">
        <v>17</v>
      </c>
      <c r="E24" s="298" t="s">
        <v>34</v>
      </c>
      <c r="F24" s="298"/>
      <c r="G24" s="299"/>
      <c r="H24" s="300"/>
      <c r="I24" s="301"/>
      <c r="J24" s="12" t="s">
        <v>38</v>
      </c>
      <c r="K24" s="13"/>
      <c r="L24" s="191" t="s">
        <v>1</v>
      </c>
      <c r="M24" s="184">
        <v>439</v>
      </c>
      <c r="N24" s="2"/>
      <c r="V24" s="50"/>
    </row>
    <row r="25" spans="1:22" ht="31.2" thickBot="1" x14ac:dyDescent="0.3">
      <c r="A25" s="292"/>
      <c r="B25" s="188" t="s">
        <v>845</v>
      </c>
      <c r="C25" s="185" t="s">
        <v>843</v>
      </c>
      <c r="D25" s="186">
        <v>43576</v>
      </c>
      <c r="E25" s="187" t="s">
        <v>846</v>
      </c>
      <c r="F25" s="187" t="s">
        <v>846</v>
      </c>
      <c r="G25" s="302"/>
      <c r="H25" s="303"/>
      <c r="I25" s="304"/>
      <c r="J25" s="12" t="s">
        <v>39</v>
      </c>
      <c r="K25" s="13"/>
      <c r="L25" s="191" t="s">
        <v>1</v>
      </c>
      <c r="M25" s="184">
        <v>90</v>
      </c>
      <c r="N25" s="2"/>
      <c r="V25" s="50"/>
    </row>
    <row r="26" spans="1:22" ht="21.6" thickTop="1" thickBot="1" x14ac:dyDescent="0.3">
      <c r="A26" s="290">
        <f>A22+1</f>
        <v>3</v>
      </c>
      <c r="B26" s="74" t="s">
        <v>29</v>
      </c>
      <c r="C26" s="74" t="s">
        <v>31</v>
      </c>
      <c r="D26" s="74" t="s">
        <v>18</v>
      </c>
      <c r="E26" s="293" t="s">
        <v>33</v>
      </c>
      <c r="F26" s="293"/>
      <c r="G26" s="293" t="s">
        <v>24</v>
      </c>
      <c r="H26" s="294"/>
      <c r="I26" s="45"/>
      <c r="J26" s="42" t="s">
        <v>0</v>
      </c>
      <c r="K26" s="43"/>
      <c r="L26" s="43"/>
      <c r="M26" s="44"/>
      <c r="N26" s="2"/>
      <c r="V26" s="50"/>
    </row>
    <row r="27" spans="1:22" ht="21" thickBot="1" x14ac:dyDescent="0.3">
      <c r="A27" s="291"/>
      <c r="B27" s="7" t="s">
        <v>847</v>
      </c>
      <c r="C27" s="180" t="s">
        <v>850</v>
      </c>
      <c r="D27" s="181">
        <v>43637</v>
      </c>
      <c r="E27" s="7"/>
      <c r="F27" s="156" t="s">
        <v>851</v>
      </c>
      <c r="G27" s="395" t="s">
        <v>852</v>
      </c>
      <c r="H27" s="396"/>
      <c r="I27" s="397"/>
      <c r="J27" s="40" t="s">
        <v>37</v>
      </c>
      <c r="K27" s="192"/>
      <c r="L27" s="189" t="s">
        <v>1</v>
      </c>
      <c r="M27" s="190">
        <v>309</v>
      </c>
      <c r="N27" s="2"/>
      <c r="V27" s="50"/>
    </row>
    <row r="28" spans="1:22" ht="21" thickBot="1" x14ac:dyDescent="0.3">
      <c r="A28" s="291"/>
      <c r="B28" s="75" t="s">
        <v>30</v>
      </c>
      <c r="C28" s="75" t="s">
        <v>32</v>
      </c>
      <c r="D28" s="75" t="s">
        <v>17</v>
      </c>
      <c r="E28" s="298" t="s">
        <v>34</v>
      </c>
      <c r="F28" s="298"/>
      <c r="G28" s="299"/>
      <c r="H28" s="300"/>
      <c r="I28" s="301"/>
      <c r="J28" s="12" t="s">
        <v>38</v>
      </c>
      <c r="K28" s="13"/>
      <c r="L28" s="12"/>
      <c r="M28" s="193"/>
      <c r="N28" s="2"/>
      <c r="V28" s="50"/>
    </row>
    <row r="29" spans="1:22" ht="21" thickBot="1" x14ac:dyDescent="0.3">
      <c r="A29" s="292"/>
      <c r="B29" s="188" t="s">
        <v>908</v>
      </c>
      <c r="C29" s="185" t="s">
        <v>848</v>
      </c>
      <c r="D29" s="186">
        <v>43640</v>
      </c>
      <c r="E29" s="187" t="s">
        <v>849</v>
      </c>
      <c r="F29" s="187" t="s">
        <v>849</v>
      </c>
      <c r="G29" s="302"/>
      <c r="H29" s="303"/>
      <c r="I29" s="304"/>
      <c r="J29" s="12" t="s">
        <v>39</v>
      </c>
      <c r="K29" s="194"/>
      <c r="L29" s="191" t="s">
        <v>1</v>
      </c>
      <c r="M29" s="184">
        <v>196</v>
      </c>
      <c r="N29" s="2"/>
      <c r="V29" s="50"/>
    </row>
    <row r="30" spans="1:22" ht="21.6" thickTop="1" thickBot="1" x14ac:dyDescent="0.3">
      <c r="A30" s="290">
        <f t="shared" ref="A30" si="0">A26+1</f>
        <v>4</v>
      </c>
      <c r="B30" s="74" t="s">
        <v>29</v>
      </c>
      <c r="C30" s="74" t="s">
        <v>31</v>
      </c>
      <c r="D30" s="74" t="s">
        <v>18</v>
      </c>
      <c r="E30" s="293" t="s">
        <v>33</v>
      </c>
      <c r="F30" s="293"/>
      <c r="G30" s="293" t="s">
        <v>24</v>
      </c>
      <c r="H30" s="294"/>
      <c r="I30" s="45"/>
      <c r="J30" s="42" t="s">
        <v>0</v>
      </c>
      <c r="K30" s="43"/>
      <c r="L30" s="43"/>
      <c r="M30" s="44"/>
      <c r="N30" s="2"/>
      <c r="V30" s="50"/>
    </row>
    <row r="31" spans="1:22" ht="21" thickBot="1" x14ac:dyDescent="0.3">
      <c r="A31" s="291"/>
      <c r="B31" s="156" t="s">
        <v>854</v>
      </c>
      <c r="C31" s="180" t="s">
        <v>850</v>
      </c>
      <c r="D31" s="181">
        <v>43638</v>
      </c>
      <c r="E31" s="7"/>
      <c r="F31" s="156" t="s">
        <v>851</v>
      </c>
      <c r="G31" s="395" t="s">
        <v>852</v>
      </c>
      <c r="H31" s="396"/>
      <c r="I31" s="397"/>
      <c r="J31" s="40" t="s">
        <v>37</v>
      </c>
      <c r="K31" s="192"/>
      <c r="L31" s="189" t="s">
        <v>1</v>
      </c>
      <c r="M31" s="190">
        <v>309</v>
      </c>
      <c r="N31" s="2"/>
      <c r="V31" s="50"/>
    </row>
    <row r="32" spans="1:22" ht="21" thickBot="1" x14ac:dyDescent="0.3">
      <c r="A32" s="291"/>
      <c r="B32" s="75" t="s">
        <v>30</v>
      </c>
      <c r="C32" s="75" t="s">
        <v>32</v>
      </c>
      <c r="D32" s="75" t="s">
        <v>17</v>
      </c>
      <c r="E32" s="298" t="s">
        <v>34</v>
      </c>
      <c r="F32" s="298"/>
      <c r="G32" s="299"/>
      <c r="H32" s="300"/>
      <c r="I32" s="301"/>
      <c r="J32" s="12" t="s">
        <v>38</v>
      </c>
      <c r="K32" s="13"/>
      <c r="L32" s="13"/>
      <c r="M32" s="14"/>
      <c r="N32" s="2"/>
      <c r="V32" s="50"/>
    </row>
    <row r="33" spans="1:22" ht="21" thickBot="1" x14ac:dyDescent="0.3">
      <c r="A33" s="292"/>
      <c r="B33" s="188" t="s">
        <v>853</v>
      </c>
      <c r="C33" s="185" t="s">
        <v>848</v>
      </c>
      <c r="D33" s="186">
        <v>43640</v>
      </c>
      <c r="E33" s="10" t="s">
        <v>2</v>
      </c>
      <c r="F33" s="187" t="s">
        <v>849</v>
      </c>
      <c r="G33" s="302"/>
      <c r="H33" s="303"/>
      <c r="I33" s="304"/>
      <c r="J33" s="12" t="s">
        <v>39</v>
      </c>
      <c r="K33" s="13"/>
      <c r="L33" s="13"/>
      <c r="M33" s="14"/>
      <c r="N33" s="2"/>
      <c r="V33" s="50"/>
    </row>
    <row r="34" spans="1:22" ht="21.6" thickTop="1" thickBot="1" x14ac:dyDescent="0.3">
      <c r="A34" s="290">
        <f t="shared" ref="A34" si="1">A30+1</f>
        <v>5</v>
      </c>
      <c r="B34" s="74" t="s">
        <v>29</v>
      </c>
      <c r="C34" s="74" t="s">
        <v>31</v>
      </c>
      <c r="D34" s="74" t="s">
        <v>18</v>
      </c>
      <c r="E34" s="293" t="s">
        <v>33</v>
      </c>
      <c r="F34" s="293"/>
      <c r="G34" s="293" t="s">
        <v>24</v>
      </c>
      <c r="H34" s="294"/>
      <c r="I34" s="45"/>
      <c r="J34" s="42" t="s">
        <v>0</v>
      </c>
      <c r="K34" s="43"/>
      <c r="L34" s="43"/>
      <c r="M34" s="44"/>
      <c r="N34" s="2"/>
      <c r="V34" s="50"/>
    </row>
    <row r="35" spans="1:22" ht="21" thickBot="1" x14ac:dyDescent="0.3">
      <c r="A35" s="291"/>
      <c r="B35" s="156" t="s">
        <v>855</v>
      </c>
      <c r="C35" s="180" t="s">
        <v>850</v>
      </c>
      <c r="D35" s="181">
        <v>43637</v>
      </c>
      <c r="E35" s="7"/>
      <c r="F35" s="156" t="s">
        <v>851</v>
      </c>
      <c r="G35" s="395" t="s">
        <v>852</v>
      </c>
      <c r="H35" s="396"/>
      <c r="I35" s="397"/>
      <c r="J35" s="40" t="s">
        <v>37</v>
      </c>
      <c r="K35" s="40"/>
      <c r="L35" s="189" t="s">
        <v>1</v>
      </c>
      <c r="M35" s="190">
        <v>309</v>
      </c>
      <c r="N35" s="2"/>
      <c r="V35" s="50"/>
    </row>
    <row r="36" spans="1:22" ht="21" thickBot="1" x14ac:dyDescent="0.3">
      <c r="A36" s="291"/>
      <c r="B36" s="75" t="s">
        <v>30</v>
      </c>
      <c r="C36" s="75" t="s">
        <v>32</v>
      </c>
      <c r="D36" s="75" t="s">
        <v>17</v>
      </c>
      <c r="E36" s="298" t="s">
        <v>34</v>
      </c>
      <c r="F36" s="298"/>
      <c r="G36" s="299"/>
      <c r="H36" s="300"/>
      <c r="I36" s="301"/>
      <c r="J36" s="12" t="s">
        <v>38</v>
      </c>
      <c r="K36" s="13"/>
      <c r="L36" s="12"/>
      <c r="M36" s="193"/>
      <c r="N36" s="2"/>
      <c r="V36" s="50"/>
    </row>
    <row r="37" spans="1:22" ht="21" thickBot="1" x14ac:dyDescent="0.3">
      <c r="A37" s="292"/>
      <c r="B37" s="188" t="s">
        <v>856</v>
      </c>
      <c r="C37" s="185" t="s">
        <v>848</v>
      </c>
      <c r="D37" s="186">
        <v>43640</v>
      </c>
      <c r="E37" s="10" t="s">
        <v>2</v>
      </c>
      <c r="F37" s="187" t="s">
        <v>849</v>
      </c>
      <c r="G37" s="302"/>
      <c r="H37" s="303"/>
      <c r="I37" s="304"/>
      <c r="J37" s="12" t="s">
        <v>39</v>
      </c>
      <c r="K37" s="13"/>
      <c r="L37" s="191" t="s">
        <v>1</v>
      </c>
      <c r="M37" s="184">
        <v>196</v>
      </c>
      <c r="N37" s="2"/>
      <c r="V37" s="50"/>
    </row>
    <row r="38" spans="1:22" ht="21.6" thickTop="1" thickBot="1" x14ac:dyDescent="0.3">
      <c r="A38" s="290">
        <f t="shared" ref="A38" si="2">A34+1</f>
        <v>6</v>
      </c>
      <c r="B38" s="74" t="s">
        <v>29</v>
      </c>
      <c r="C38" s="74" t="s">
        <v>31</v>
      </c>
      <c r="D38" s="74" t="s">
        <v>18</v>
      </c>
      <c r="E38" s="293" t="s">
        <v>33</v>
      </c>
      <c r="F38" s="293"/>
      <c r="G38" s="293" t="s">
        <v>24</v>
      </c>
      <c r="H38" s="294"/>
      <c r="I38" s="45"/>
      <c r="J38" s="42" t="s">
        <v>0</v>
      </c>
      <c r="K38" s="43"/>
      <c r="L38" s="43"/>
      <c r="M38" s="44"/>
      <c r="N38" s="2"/>
      <c r="V38" s="50"/>
    </row>
    <row r="39" spans="1:22" ht="21" thickBot="1" x14ac:dyDescent="0.3">
      <c r="A39" s="291"/>
      <c r="B39" s="156" t="s">
        <v>857</v>
      </c>
      <c r="C39" s="180" t="s">
        <v>858</v>
      </c>
      <c r="D39" s="181">
        <v>43645</v>
      </c>
      <c r="E39" s="7"/>
      <c r="F39" s="156" t="s">
        <v>861</v>
      </c>
      <c r="G39" s="398" t="s">
        <v>860</v>
      </c>
      <c r="H39" s="399"/>
      <c r="I39" s="400"/>
      <c r="J39" s="40" t="s">
        <v>37</v>
      </c>
      <c r="K39" s="40"/>
      <c r="L39" s="189" t="s">
        <v>1</v>
      </c>
      <c r="M39" s="190">
        <v>366</v>
      </c>
      <c r="N39" s="2"/>
      <c r="V39" s="50"/>
    </row>
    <row r="40" spans="1:22" ht="21" thickBot="1" x14ac:dyDescent="0.3">
      <c r="A40" s="291"/>
      <c r="B40" s="75" t="s">
        <v>30</v>
      </c>
      <c r="C40" s="75" t="s">
        <v>32</v>
      </c>
      <c r="D40" s="75" t="s">
        <v>17</v>
      </c>
      <c r="E40" s="298" t="s">
        <v>34</v>
      </c>
      <c r="F40" s="298"/>
      <c r="G40" s="299"/>
      <c r="H40" s="300"/>
      <c r="I40" s="301"/>
      <c r="J40" s="12" t="s">
        <v>38</v>
      </c>
      <c r="K40" s="13"/>
      <c r="L40" s="12"/>
      <c r="M40" s="193"/>
      <c r="N40" s="2"/>
      <c r="V40" s="50"/>
    </row>
    <row r="41" spans="1:22" ht="21" thickBot="1" x14ac:dyDescent="0.3">
      <c r="A41" s="292"/>
      <c r="B41" s="188" t="s">
        <v>859</v>
      </c>
      <c r="C41" s="185" t="s">
        <v>860</v>
      </c>
      <c r="D41" s="186">
        <v>43646</v>
      </c>
      <c r="E41" s="10" t="s">
        <v>2</v>
      </c>
      <c r="F41" s="195" t="s">
        <v>862</v>
      </c>
      <c r="G41" s="302"/>
      <c r="H41" s="303"/>
      <c r="I41" s="304"/>
      <c r="J41" s="12" t="s">
        <v>39</v>
      </c>
      <c r="K41" s="13"/>
      <c r="L41" s="191"/>
      <c r="M41" s="193"/>
      <c r="N41" s="2"/>
      <c r="V41" s="50"/>
    </row>
    <row r="42" spans="1:22" ht="21.6" thickTop="1" thickBot="1" x14ac:dyDescent="0.3">
      <c r="A42" s="290">
        <f t="shared" ref="A42" si="3">A38+1</f>
        <v>7</v>
      </c>
      <c r="B42" s="74" t="s">
        <v>29</v>
      </c>
      <c r="C42" s="74" t="s">
        <v>31</v>
      </c>
      <c r="D42" s="74" t="s">
        <v>18</v>
      </c>
      <c r="E42" s="293" t="s">
        <v>33</v>
      </c>
      <c r="F42" s="293"/>
      <c r="G42" s="293" t="s">
        <v>24</v>
      </c>
      <c r="H42" s="294"/>
      <c r="I42" s="45"/>
      <c r="J42" s="42" t="s">
        <v>0</v>
      </c>
      <c r="K42" s="43"/>
      <c r="L42" s="43"/>
      <c r="M42" s="44"/>
      <c r="N42" s="2"/>
      <c r="V42" s="50"/>
    </row>
    <row r="43" spans="1:22" ht="21" thickBot="1" x14ac:dyDescent="0.3">
      <c r="A43" s="291"/>
      <c r="B43" s="156" t="s">
        <v>863</v>
      </c>
      <c r="C43" s="180" t="s">
        <v>858</v>
      </c>
      <c r="D43" s="181">
        <v>43645</v>
      </c>
      <c r="E43" s="7"/>
      <c r="F43" s="156" t="s">
        <v>861</v>
      </c>
      <c r="G43" s="398" t="s">
        <v>860</v>
      </c>
      <c r="H43" s="399"/>
      <c r="I43" s="400"/>
      <c r="J43" s="40" t="s">
        <v>37</v>
      </c>
      <c r="K43" s="40"/>
      <c r="L43" s="189" t="s">
        <v>1</v>
      </c>
      <c r="M43" s="190">
        <v>321</v>
      </c>
      <c r="N43" s="2"/>
      <c r="V43" s="50"/>
    </row>
    <row r="44" spans="1:22" ht="21" thickBot="1" x14ac:dyDescent="0.3">
      <c r="A44" s="291"/>
      <c r="B44" s="75" t="s">
        <v>30</v>
      </c>
      <c r="C44" s="75" t="s">
        <v>32</v>
      </c>
      <c r="D44" s="75" t="s">
        <v>17</v>
      </c>
      <c r="E44" s="298" t="s">
        <v>34</v>
      </c>
      <c r="F44" s="298"/>
      <c r="G44" s="299"/>
      <c r="H44" s="300"/>
      <c r="I44" s="301"/>
      <c r="J44" s="12" t="s">
        <v>38</v>
      </c>
      <c r="K44" s="13"/>
      <c r="L44" s="12"/>
      <c r="M44" s="193"/>
      <c r="N44" s="2"/>
      <c r="V44" s="50"/>
    </row>
    <row r="45" spans="1:22" ht="21" thickBot="1" x14ac:dyDescent="0.3">
      <c r="A45" s="292"/>
      <c r="B45" s="188" t="s">
        <v>864</v>
      </c>
      <c r="C45" s="185" t="s">
        <v>860</v>
      </c>
      <c r="D45" s="186">
        <v>43646</v>
      </c>
      <c r="E45" s="10" t="s">
        <v>2</v>
      </c>
      <c r="F45" s="187" t="s">
        <v>865</v>
      </c>
      <c r="G45" s="302"/>
      <c r="H45" s="303"/>
      <c r="I45" s="304"/>
      <c r="J45" s="12" t="s">
        <v>39</v>
      </c>
      <c r="K45" s="13"/>
      <c r="L45" s="191"/>
      <c r="M45" s="193"/>
      <c r="N45" s="2"/>
      <c r="V45" s="50"/>
    </row>
    <row r="46" spans="1:22" ht="21.6" thickTop="1" thickBot="1" x14ac:dyDescent="0.3">
      <c r="A46" s="290">
        <f t="shared" ref="A46" si="4">A42+1</f>
        <v>8</v>
      </c>
      <c r="B46" s="74" t="s">
        <v>29</v>
      </c>
      <c r="C46" s="74" t="s">
        <v>31</v>
      </c>
      <c r="D46" s="74" t="s">
        <v>18</v>
      </c>
      <c r="E46" s="293" t="s">
        <v>33</v>
      </c>
      <c r="F46" s="293"/>
      <c r="G46" s="293" t="s">
        <v>24</v>
      </c>
      <c r="H46" s="294"/>
      <c r="I46" s="45"/>
      <c r="J46" s="42" t="s">
        <v>0</v>
      </c>
      <c r="K46" s="43"/>
      <c r="L46" s="43"/>
      <c r="M46" s="44"/>
      <c r="N46" s="2"/>
      <c r="V46" s="50"/>
    </row>
    <row r="47" spans="1:22" ht="35.25" customHeight="1" thickBot="1" x14ac:dyDescent="0.3">
      <c r="A47" s="291"/>
      <c r="B47" s="156" t="s">
        <v>866</v>
      </c>
      <c r="C47" s="180" t="s">
        <v>867</v>
      </c>
      <c r="D47" s="181">
        <v>43699</v>
      </c>
      <c r="E47" s="7"/>
      <c r="F47" s="156" t="s">
        <v>911</v>
      </c>
      <c r="G47" s="398" t="s">
        <v>870</v>
      </c>
      <c r="H47" s="399"/>
      <c r="I47" s="400"/>
      <c r="J47" s="40" t="s">
        <v>37</v>
      </c>
      <c r="K47" s="40"/>
      <c r="L47" s="189" t="s">
        <v>1</v>
      </c>
      <c r="M47" s="190">
        <v>212</v>
      </c>
      <c r="N47" s="2"/>
      <c r="V47" s="50"/>
    </row>
    <row r="48" spans="1:22" ht="21" thickBot="1" x14ac:dyDescent="0.3">
      <c r="A48" s="291"/>
      <c r="B48" s="75" t="s">
        <v>30</v>
      </c>
      <c r="C48" s="75" t="s">
        <v>32</v>
      </c>
      <c r="D48" s="75" t="s">
        <v>17</v>
      </c>
      <c r="E48" s="298" t="s">
        <v>34</v>
      </c>
      <c r="F48" s="298"/>
      <c r="G48" s="299"/>
      <c r="H48" s="300"/>
      <c r="I48" s="301"/>
      <c r="J48" s="12" t="s">
        <v>38</v>
      </c>
      <c r="K48" s="13"/>
      <c r="L48" s="200" t="s">
        <v>1</v>
      </c>
      <c r="M48" s="190">
        <v>1075</v>
      </c>
      <c r="N48" s="2"/>
      <c r="V48" s="50"/>
    </row>
    <row r="49" spans="1:22" ht="41.4" thickBot="1" x14ac:dyDescent="0.3">
      <c r="A49" s="292"/>
      <c r="B49" s="196" t="s">
        <v>871</v>
      </c>
      <c r="C49" s="197" t="s">
        <v>868</v>
      </c>
      <c r="D49" s="198">
        <v>43699</v>
      </c>
      <c r="E49" s="10" t="s">
        <v>2</v>
      </c>
      <c r="F49" s="199" t="s">
        <v>869</v>
      </c>
      <c r="G49" s="302"/>
      <c r="H49" s="303"/>
      <c r="I49" s="304"/>
      <c r="J49" s="12" t="s">
        <v>39</v>
      </c>
      <c r="K49" s="13"/>
      <c r="L49" s="201" t="s">
        <v>1</v>
      </c>
      <c r="M49" s="202">
        <v>27</v>
      </c>
      <c r="N49" s="2"/>
      <c r="V49" s="50"/>
    </row>
    <row r="50" spans="1:22" ht="21.6" thickTop="1" thickBot="1" x14ac:dyDescent="0.3">
      <c r="A50" s="290">
        <f t="shared" ref="A50" si="5">A46+1</f>
        <v>9</v>
      </c>
      <c r="B50" s="74" t="s">
        <v>29</v>
      </c>
      <c r="C50" s="74" t="s">
        <v>31</v>
      </c>
      <c r="D50" s="74" t="s">
        <v>18</v>
      </c>
      <c r="E50" s="293" t="s">
        <v>33</v>
      </c>
      <c r="F50" s="293"/>
      <c r="G50" s="293" t="s">
        <v>24</v>
      </c>
      <c r="H50" s="294"/>
      <c r="I50" s="45"/>
      <c r="J50" s="42" t="s">
        <v>0</v>
      </c>
      <c r="K50" s="43"/>
      <c r="L50" s="43"/>
      <c r="M50" s="44"/>
      <c r="N50" s="2"/>
      <c r="V50" s="50"/>
    </row>
    <row r="51" spans="1:22" ht="61.8" thickBot="1" x14ac:dyDescent="0.3">
      <c r="A51" s="291"/>
      <c r="B51" s="203" t="s">
        <v>872</v>
      </c>
      <c r="C51" s="203" t="s">
        <v>873</v>
      </c>
      <c r="D51" s="181">
        <v>43557</v>
      </c>
      <c r="E51" s="7"/>
      <c r="F51" s="203" t="s">
        <v>874</v>
      </c>
      <c r="G51" s="401" t="s">
        <v>843</v>
      </c>
      <c r="H51" s="402"/>
      <c r="I51" s="403"/>
      <c r="J51" s="40" t="s">
        <v>37</v>
      </c>
      <c r="K51" s="40"/>
      <c r="L51" s="189" t="s">
        <v>1</v>
      </c>
      <c r="M51" s="204">
        <v>720</v>
      </c>
      <c r="N51" s="2"/>
      <c r="V51" s="50"/>
    </row>
    <row r="52" spans="1:22" ht="21" thickBot="1" x14ac:dyDescent="0.3">
      <c r="A52" s="291"/>
      <c r="B52" s="75" t="s">
        <v>30</v>
      </c>
      <c r="C52" s="75" t="s">
        <v>32</v>
      </c>
      <c r="D52" s="75" t="s">
        <v>17</v>
      </c>
      <c r="E52" s="298" t="s">
        <v>34</v>
      </c>
      <c r="F52" s="298"/>
      <c r="G52" s="299"/>
      <c r="H52" s="300"/>
      <c r="I52" s="301"/>
      <c r="J52" s="12" t="s">
        <v>38</v>
      </c>
      <c r="K52" s="13"/>
      <c r="L52" s="205" t="s">
        <v>1</v>
      </c>
      <c r="M52" s="184">
        <v>490</v>
      </c>
      <c r="N52" s="2"/>
      <c r="V52" s="50"/>
    </row>
    <row r="53" spans="1:22" ht="31.2" thickBot="1" x14ac:dyDescent="0.3">
      <c r="A53" s="292"/>
      <c r="B53" s="188" t="s">
        <v>845</v>
      </c>
      <c r="C53" s="180" t="s">
        <v>875</v>
      </c>
      <c r="D53" s="186">
        <v>43562</v>
      </c>
      <c r="E53" s="10" t="s">
        <v>2</v>
      </c>
      <c r="F53" s="187" t="s">
        <v>876</v>
      </c>
      <c r="G53" s="302"/>
      <c r="H53" s="303"/>
      <c r="I53" s="304"/>
      <c r="J53" s="12" t="s">
        <v>39</v>
      </c>
      <c r="K53" s="13"/>
      <c r="L53" s="191" t="s">
        <v>1</v>
      </c>
      <c r="M53" s="184">
        <v>99</v>
      </c>
      <c r="N53" s="2"/>
      <c r="V53" s="50"/>
    </row>
    <row r="54" spans="1:22" ht="21.6" thickTop="1" thickBot="1" x14ac:dyDescent="0.3">
      <c r="A54" s="290">
        <f t="shared" ref="A54" si="6">A50+1</f>
        <v>10</v>
      </c>
      <c r="B54" s="74" t="s">
        <v>29</v>
      </c>
      <c r="C54" s="74" t="s">
        <v>31</v>
      </c>
      <c r="D54" s="74" t="s">
        <v>18</v>
      </c>
      <c r="E54" s="293" t="s">
        <v>33</v>
      </c>
      <c r="F54" s="293"/>
      <c r="G54" s="293" t="s">
        <v>24</v>
      </c>
      <c r="H54" s="294"/>
      <c r="I54" s="45"/>
      <c r="J54" s="42" t="s">
        <v>0</v>
      </c>
      <c r="K54" s="43"/>
      <c r="L54" s="43"/>
      <c r="M54" s="44"/>
      <c r="N54" s="2"/>
      <c r="V54" s="50"/>
    </row>
    <row r="55" spans="1:22" ht="61.8" thickBot="1" x14ac:dyDescent="0.3">
      <c r="A55" s="291"/>
      <c r="B55" s="203" t="s">
        <v>872</v>
      </c>
      <c r="C55" s="203" t="s">
        <v>873</v>
      </c>
      <c r="D55" s="181">
        <v>43571</v>
      </c>
      <c r="E55" s="7"/>
      <c r="F55" s="156" t="s">
        <v>158</v>
      </c>
      <c r="G55" s="395" t="s">
        <v>843</v>
      </c>
      <c r="H55" s="396"/>
      <c r="I55" s="397"/>
      <c r="J55" s="40" t="s">
        <v>37</v>
      </c>
      <c r="K55" s="40"/>
      <c r="L55" s="189" t="s">
        <v>1</v>
      </c>
      <c r="M55" s="190">
        <v>655</v>
      </c>
      <c r="N55" s="2"/>
      <c r="P55" s="1"/>
      <c r="V55" s="50"/>
    </row>
    <row r="56" spans="1:22" ht="21" thickBot="1" x14ac:dyDescent="0.3">
      <c r="A56" s="291"/>
      <c r="B56" s="75" t="s">
        <v>30</v>
      </c>
      <c r="C56" s="75" t="s">
        <v>32</v>
      </c>
      <c r="D56" s="75" t="s">
        <v>17</v>
      </c>
      <c r="E56" s="298" t="s">
        <v>34</v>
      </c>
      <c r="F56" s="298"/>
      <c r="G56" s="299"/>
      <c r="H56" s="300"/>
      <c r="I56" s="301"/>
      <c r="J56" s="12" t="s">
        <v>38</v>
      </c>
      <c r="K56" s="13"/>
      <c r="L56" s="205" t="s">
        <v>1</v>
      </c>
      <c r="M56" s="184">
        <v>438</v>
      </c>
      <c r="N56" s="2"/>
      <c r="V56" s="50"/>
    </row>
    <row r="57" spans="1:22" s="1" customFormat="1" ht="31.2" thickBot="1" x14ac:dyDescent="0.3">
      <c r="A57" s="292"/>
      <c r="B57" s="188" t="s">
        <v>845</v>
      </c>
      <c r="C57" s="180" t="s">
        <v>875</v>
      </c>
      <c r="D57" s="186">
        <v>43576</v>
      </c>
      <c r="E57" s="10" t="s">
        <v>2</v>
      </c>
      <c r="F57" s="187" t="s">
        <v>846</v>
      </c>
      <c r="G57" s="302"/>
      <c r="H57" s="303"/>
      <c r="I57" s="304"/>
      <c r="J57" s="12" t="s">
        <v>39</v>
      </c>
      <c r="K57" s="13"/>
      <c r="L57" s="191" t="s">
        <v>1</v>
      </c>
      <c r="M57" s="184">
        <v>90</v>
      </c>
      <c r="N57" s="3"/>
      <c r="P57" s="73"/>
      <c r="Q57" s="73"/>
      <c r="V57" s="50"/>
    </row>
    <row r="58" spans="1:22" ht="21.6" thickTop="1" thickBot="1" x14ac:dyDescent="0.3">
      <c r="A58" s="290">
        <f t="shared" ref="A58" si="7">A54+1</f>
        <v>11</v>
      </c>
      <c r="B58" s="74" t="s">
        <v>29</v>
      </c>
      <c r="C58" s="74" t="s">
        <v>31</v>
      </c>
      <c r="D58" s="74" t="s">
        <v>18</v>
      </c>
      <c r="E58" s="293" t="s">
        <v>33</v>
      </c>
      <c r="F58" s="293"/>
      <c r="G58" s="293" t="s">
        <v>24</v>
      </c>
      <c r="H58" s="294"/>
      <c r="I58" s="45"/>
      <c r="J58" s="42" t="s">
        <v>0</v>
      </c>
      <c r="K58" s="43"/>
      <c r="L58" s="43"/>
      <c r="M58" s="44"/>
      <c r="N58" s="2"/>
      <c r="V58" s="50"/>
    </row>
    <row r="59" spans="1:22" ht="41.4" thickBot="1" x14ac:dyDescent="0.3">
      <c r="A59" s="291"/>
      <c r="B59" s="156" t="s">
        <v>877</v>
      </c>
      <c r="C59" s="180" t="s">
        <v>878</v>
      </c>
      <c r="D59" s="181">
        <v>43566</v>
      </c>
      <c r="E59" s="7"/>
      <c r="F59" s="156" t="s">
        <v>881</v>
      </c>
      <c r="G59" s="395" t="s">
        <v>883</v>
      </c>
      <c r="H59" s="396"/>
      <c r="I59" s="397"/>
      <c r="J59" s="40" t="s">
        <v>37</v>
      </c>
      <c r="K59" s="40"/>
      <c r="L59" s="189" t="s">
        <v>1</v>
      </c>
      <c r="M59" s="190">
        <v>159</v>
      </c>
      <c r="N59" s="2"/>
      <c r="V59" s="50"/>
    </row>
    <row r="60" spans="1:22" ht="21" thickBot="1" x14ac:dyDescent="0.3">
      <c r="A60" s="291"/>
      <c r="B60" s="75" t="s">
        <v>30</v>
      </c>
      <c r="C60" s="75" t="s">
        <v>32</v>
      </c>
      <c r="D60" s="75" t="s">
        <v>17</v>
      </c>
      <c r="E60" s="298" t="s">
        <v>34</v>
      </c>
      <c r="F60" s="298"/>
      <c r="G60" s="299"/>
      <c r="H60" s="300"/>
      <c r="I60" s="301"/>
      <c r="J60" s="12" t="s">
        <v>38</v>
      </c>
      <c r="K60" s="13"/>
      <c r="L60" s="205" t="s">
        <v>1</v>
      </c>
      <c r="M60" s="184">
        <v>350</v>
      </c>
      <c r="N60" s="2"/>
      <c r="V60" s="50"/>
    </row>
    <row r="61" spans="1:22" ht="21" thickBot="1" x14ac:dyDescent="0.3">
      <c r="A61" s="292"/>
      <c r="B61" s="188" t="s">
        <v>879</v>
      </c>
      <c r="C61" s="185" t="s">
        <v>880</v>
      </c>
      <c r="D61" s="186">
        <v>43566</v>
      </c>
      <c r="E61" s="10" t="s">
        <v>2</v>
      </c>
      <c r="F61" s="187" t="s">
        <v>882</v>
      </c>
      <c r="G61" s="302"/>
      <c r="H61" s="303"/>
      <c r="I61" s="304"/>
      <c r="J61" s="12" t="s">
        <v>39</v>
      </c>
      <c r="K61" s="13"/>
      <c r="L61" s="191" t="s">
        <v>1</v>
      </c>
      <c r="M61" s="184">
        <v>92</v>
      </c>
      <c r="N61" s="2"/>
      <c r="V61" s="50"/>
    </row>
    <row r="62" spans="1:22" ht="21.6" thickTop="1" thickBot="1" x14ac:dyDescent="0.3">
      <c r="A62" s="290">
        <f t="shared" ref="A62" si="8">A58+1</f>
        <v>12</v>
      </c>
      <c r="B62" s="74" t="s">
        <v>29</v>
      </c>
      <c r="C62" s="74" t="s">
        <v>31</v>
      </c>
      <c r="D62" s="74" t="s">
        <v>18</v>
      </c>
      <c r="E62" s="293" t="s">
        <v>33</v>
      </c>
      <c r="F62" s="293"/>
      <c r="G62" s="293" t="s">
        <v>24</v>
      </c>
      <c r="H62" s="294"/>
      <c r="I62" s="45"/>
      <c r="J62" s="42" t="s">
        <v>0</v>
      </c>
      <c r="K62" s="43"/>
      <c r="L62" s="43"/>
      <c r="M62" s="44"/>
      <c r="N62" s="2"/>
      <c r="V62" s="50"/>
    </row>
    <row r="63" spans="1:22" ht="61.8" thickBot="1" x14ac:dyDescent="0.3">
      <c r="A63" s="291"/>
      <c r="B63" s="156" t="s">
        <v>884</v>
      </c>
      <c r="C63" s="203" t="s">
        <v>873</v>
      </c>
      <c r="D63" s="181">
        <v>43571</v>
      </c>
      <c r="E63" s="7"/>
      <c r="F63" s="156" t="s">
        <v>158</v>
      </c>
      <c r="G63" s="395" t="s">
        <v>843</v>
      </c>
      <c r="H63" s="404"/>
      <c r="I63" s="405"/>
      <c r="J63" s="40" t="s">
        <v>37</v>
      </c>
      <c r="K63" s="40"/>
      <c r="L63" s="189" t="s">
        <v>1</v>
      </c>
      <c r="M63" s="190">
        <v>655</v>
      </c>
      <c r="N63" s="2"/>
      <c r="V63" s="50"/>
    </row>
    <row r="64" spans="1:22" ht="21" thickBot="1" x14ac:dyDescent="0.3">
      <c r="A64" s="291"/>
      <c r="B64" s="75" t="s">
        <v>30</v>
      </c>
      <c r="C64" s="75" t="s">
        <v>32</v>
      </c>
      <c r="D64" s="75" t="s">
        <v>17</v>
      </c>
      <c r="E64" s="298" t="s">
        <v>34</v>
      </c>
      <c r="F64" s="298"/>
      <c r="G64" s="299"/>
      <c r="H64" s="300"/>
      <c r="I64" s="301"/>
      <c r="J64" s="12" t="s">
        <v>38</v>
      </c>
      <c r="K64" s="13"/>
      <c r="L64" s="205" t="s">
        <v>1</v>
      </c>
      <c r="M64" s="184">
        <v>439</v>
      </c>
      <c r="N64" s="2"/>
      <c r="V64" s="50"/>
    </row>
    <row r="65" spans="1:22" ht="31.2" thickBot="1" x14ac:dyDescent="0.3">
      <c r="A65" s="292"/>
      <c r="B65" s="188" t="s">
        <v>909</v>
      </c>
      <c r="C65" s="180" t="s">
        <v>875</v>
      </c>
      <c r="D65" s="186">
        <v>43576</v>
      </c>
      <c r="E65" s="10" t="s">
        <v>2</v>
      </c>
      <c r="F65" s="187" t="s">
        <v>846</v>
      </c>
      <c r="G65" s="302"/>
      <c r="H65" s="303"/>
      <c r="I65" s="304"/>
      <c r="J65" s="12" t="s">
        <v>39</v>
      </c>
      <c r="K65" s="13"/>
      <c r="L65" s="191" t="s">
        <v>1</v>
      </c>
      <c r="M65" s="184">
        <v>90</v>
      </c>
      <c r="N65" s="2"/>
      <c r="V65" s="50"/>
    </row>
    <row r="66" spans="1:22" ht="21.6" thickTop="1" thickBot="1" x14ac:dyDescent="0.3">
      <c r="A66" s="290">
        <f t="shared" ref="A66" si="9">A62+1</f>
        <v>13</v>
      </c>
      <c r="B66" s="74" t="s">
        <v>29</v>
      </c>
      <c r="C66" s="74" t="s">
        <v>31</v>
      </c>
      <c r="D66" s="74" t="s">
        <v>18</v>
      </c>
      <c r="E66" s="293" t="s">
        <v>33</v>
      </c>
      <c r="F66" s="293"/>
      <c r="G66" s="293" t="s">
        <v>24</v>
      </c>
      <c r="H66" s="294"/>
      <c r="I66" s="45"/>
      <c r="J66" s="42" t="s">
        <v>0</v>
      </c>
      <c r="K66" s="43"/>
      <c r="L66" s="43"/>
      <c r="M66" s="44"/>
      <c r="N66" s="2"/>
      <c r="V66" s="50"/>
    </row>
    <row r="67" spans="1:22" ht="21" thickBot="1" x14ac:dyDescent="0.3">
      <c r="A67" s="291"/>
      <c r="B67" s="156" t="s">
        <v>885</v>
      </c>
      <c r="C67" s="180" t="s">
        <v>850</v>
      </c>
      <c r="D67" s="181">
        <v>43638</v>
      </c>
      <c r="E67" s="7"/>
      <c r="F67" s="156" t="s">
        <v>851</v>
      </c>
      <c r="G67" s="395" t="s">
        <v>852</v>
      </c>
      <c r="H67" s="404"/>
      <c r="I67" s="405"/>
      <c r="J67" s="40" t="s">
        <v>37</v>
      </c>
      <c r="K67" s="40"/>
      <c r="L67" s="189" t="s">
        <v>1</v>
      </c>
      <c r="M67" s="190">
        <v>206</v>
      </c>
      <c r="N67" s="2"/>
      <c r="V67" s="50"/>
    </row>
    <row r="68" spans="1:22" ht="21" thickBot="1" x14ac:dyDescent="0.3">
      <c r="A68" s="291"/>
      <c r="B68" s="75" t="s">
        <v>30</v>
      </c>
      <c r="C68" s="75" t="s">
        <v>32</v>
      </c>
      <c r="D68" s="75" t="s">
        <v>17</v>
      </c>
      <c r="E68" s="298" t="s">
        <v>34</v>
      </c>
      <c r="F68" s="298"/>
      <c r="G68" s="299"/>
      <c r="H68" s="300"/>
      <c r="I68" s="301"/>
      <c r="J68" s="12" t="s">
        <v>38</v>
      </c>
      <c r="K68" s="13"/>
      <c r="L68" s="12"/>
      <c r="M68" s="193"/>
      <c r="N68" s="2"/>
      <c r="V68" s="50"/>
    </row>
    <row r="69" spans="1:22" ht="21" thickBot="1" x14ac:dyDescent="0.3">
      <c r="A69" s="292"/>
      <c r="B69" s="188" t="s">
        <v>909</v>
      </c>
      <c r="C69" s="185" t="s">
        <v>848</v>
      </c>
      <c r="D69" s="186">
        <v>43639</v>
      </c>
      <c r="E69" s="10" t="s">
        <v>2</v>
      </c>
      <c r="F69" s="187" t="s">
        <v>886</v>
      </c>
      <c r="G69" s="302"/>
      <c r="H69" s="303"/>
      <c r="I69" s="304"/>
      <c r="J69" s="12" t="s">
        <v>39</v>
      </c>
      <c r="K69" s="13"/>
      <c r="L69" s="191" t="s">
        <v>1</v>
      </c>
      <c r="M69" s="184">
        <v>140</v>
      </c>
      <c r="N69" s="2"/>
      <c r="V69" s="50"/>
    </row>
    <row r="70" spans="1:22" ht="21.6" thickTop="1" thickBot="1" x14ac:dyDescent="0.3">
      <c r="A70" s="290">
        <f t="shared" ref="A70" si="10">A66+1</f>
        <v>14</v>
      </c>
      <c r="B70" s="74" t="s">
        <v>29</v>
      </c>
      <c r="C70" s="74" t="s">
        <v>31</v>
      </c>
      <c r="D70" s="74" t="s">
        <v>18</v>
      </c>
      <c r="E70" s="293" t="s">
        <v>33</v>
      </c>
      <c r="F70" s="293"/>
      <c r="G70" s="293" t="s">
        <v>24</v>
      </c>
      <c r="H70" s="294"/>
      <c r="I70" s="45"/>
      <c r="J70" s="42" t="s">
        <v>0</v>
      </c>
      <c r="K70" s="43"/>
      <c r="L70" s="43"/>
      <c r="M70" s="44"/>
      <c r="N70" s="2"/>
      <c r="V70" s="50"/>
    </row>
    <row r="71" spans="1:22" ht="31.2" thickBot="1" x14ac:dyDescent="0.3">
      <c r="A71" s="291"/>
      <c r="B71" s="156" t="s">
        <v>887</v>
      </c>
      <c r="C71" s="180" t="s">
        <v>912</v>
      </c>
      <c r="D71" s="181">
        <v>43641</v>
      </c>
      <c r="E71" s="7"/>
      <c r="F71" s="156" t="s">
        <v>890</v>
      </c>
      <c r="G71" s="398" t="s">
        <v>889</v>
      </c>
      <c r="H71" s="399"/>
      <c r="I71" s="400"/>
      <c r="J71" s="40" t="s">
        <v>37</v>
      </c>
      <c r="K71" s="40"/>
      <c r="L71" s="189" t="s">
        <v>1</v>
      </c>
      <c r="M71" s="190">
        <v>523</v>
      </c>
      <c r="N71" s="2"/>
      <c r="V71" s="51"/>
    </row>
    <row r="72" spans="1:22" ht="21" thickBot="1" x14ac:dyDescent="0.3">
      <c r="A72" s="291"/>
      <c r="B72" s="75" t="s">
        <v>30</v>
      </c>
      <c r="C72" s="75" t="s">
        <v>32</v>
      </c>
      <c r="D72" s="75" t="s">
        <v>17</v>
      </c>
      <c r="E72" s="298" t="s">
        <v>34</v>
      </c>
      <c r="F72" s="298"/>
      <c r="G72" s="299"/>
      <c r="H72" s="300"/>
      <c r="I72" s="301"/>
      <c r="J72" s="12" t="s">
        <v>38</v>
      </c>
      <c r="K72" s="13"/>
      <c r="L72" s="189" t="s">
        <v>1</v>
      </c>
      <c r="M72" s="184">
        <v>976</v>
      </c>
      <c r="N72" s="2"/>
      <c r="V72" s="50"/>
    </row>
    <row r="73" spans="1:22" ht="21" thickBot="1" x14ac:dyDescent="0.3">
      <c r="A73" s="292"/>
      <c r="B73" s="196" t="s">
        <v>888</v>
      </c>
      <c r="C73" s="197" t="s">
        <v>889</v>
      </c>
      <c r="D73" s="198">
        <v>43642</v>
      </c>
      <c r="E73" s="10" t="s">
        <v>2</v>
      </c>
      <c r="F73" s="199" t="s">
        <v>891</v>
      </c>
      <c r="G73" s="302"/>
      <c r="H73" s="303"/>
      <c r="I73" s="304"/>
      <c r="J73" s="12" t="s">
        <v>39</v>
      </c>
      <c r="K73" s="13"/>
      <c r="L73" s="201" t="s">
        <v>1</v>
      </c>
      <c r="M73" s="202">
        <v>90</v>
      </c>
      <c r="N73" s="2"/>
      <c r="V73" s="50"/>
    </row>
    <row r="74" spans="1:22" ht="21.6" thickTop="1" thickBot="1" x14ac:dyDescent="0.3">
      <c r="A74" s="290">
        <f t="shared" ref="A74" si="11">A70+1</f>
        <v>15</v>
      </c>
      <c r="B74" s="74" t="s">
        <v>29</v>
      </c>
      <c r="C74" s="74" t="s">
        <v>31</v>
      </c>
      <c r="D74" s="74" t="s">
        <v>18</v>
      </c>
      <c r="E74" s="293" t="s">
        <v>33</v>
      </c>
      <c r="F74" s="293"/>
      <c r="G74" s="293" t="s">
        <v>24</v>
      </c>
      <c r="H74" s="294"/>
      <c r="I74" s="45"/>
      <c r="J74" s="42" t="s">
        <v>0</v>
      </c>
      <c r="K74" s="43"/>
      <c r="L74" s="43"/>
      <c r="M74" s="44"/>
      <c r="N74" s="2"/>
      <c r="V74" s="50"/>
    </row>
    <row r="75" spans="1:22" ht="61.8" thickBot="1" x14ac:dyDescent="0.3">
      <c r="A75" s="291"/>
      <c r="B75" s="156" t="s">
        <v>892</v>
      </c>
      <c r="C75" s="203" t="s">
        <v>873</v>
      </c>
      <c r="D75" s="181">
        <v>43571</v>
      </c>
      <c r="E75" s="7"/>
      <c r="F75" s="156" t="s">
        <v>158</v>
      </c>
      <c r="G75" s="395" t="s">
        <v>843</v>
      </c>
      <c r="H75" s="396"/>
      <c r="I75" s="397"/>
      <c r="J75" s="40" t="s">
        <v>37</v>
      </c>
      <c r="K75" s="40"/>
      <c r="L75" s="189" t="s">
        <v>1</v>
      </c>
      <c r="M75" s="190">
        <v>805</v>
      </c>
      <c r="N75" s="2"/>
      <c r="V75" s="50"/>
    </row>
    <row r="76" spans="1:22" ht="21" thickBot="1" x14ac:dyDescent="0.3">
      <c r="A76" s="291"/>
      <c r="B76" s="75" t="s">
        <v>30</v>
      </c>
      <c r="C76" s="75" t="s">
        <v>32</v>
      </c>
      <c r="D76" s="75" t="s">
        <v>17</v>
      </c>
      <c r="E76" s="298" t="s">
        <v>34</v>
      </c>
      <c r="F76" s="298"/>
      <c r="G76" s="299"/>
      <c r="H76" s="300"/>
      <c r="I76" s="301"/>
      <c r="J76" s="12" t="s">
        <v>38</v>
      </c>
      <c r="K76" s="13"/>
      <c r="L76" s="189" t="s">
        <v>1</v>
      </c>
      <c r="M76" s="184">
        <v>438</v>
      </c>
      <c r="N76" s="2"/>
      <c r="V76" s="50"/>
    </row>
    <row r="77" spans="1:22" ht="31.2" thickBot="1" x14ac:dyDescent="0.3">
      <c r="A77" s="292"/>
      <c r="B77" s="188" t="s">
        <v>893</v>
      </c>
      <c r="C77" s="180" t="s">
        <v>875</v>
      </c>
      <c r="D77" s="186">
        <v>43576</v>
      </c>
      <c r="E77" s="10" t="s">
        <v>2</v>
      </c>
      <c r="F77" s="206" t="s">
        <v>846</v>
      </c>
      <c r="G77" s="302"/>
      <c r="H77" s="303"/>
      <c r="I77" s="304"/>
      <c r="J77" s="12" t="s">
        <v>39</v>
      </c>
      <c r="K77" s="13"/>
      <c r="L77" s="189" t="s">
        <v>1</v>
      </c>
      <c r="M77" s="184">
        <v>90</v>
      </c>
      <c r="N77" s="2"/>
      <c r="V77" s="50"/>
    </row>
    <row r="78" spans="1:22" ht="21.6" thickTop="1" thickBot="1" x14ac:dyDescent="0.3">
      <c r="A78" s="290">
        <f t="shared" ref="A78" si="12">A74+1</f>
        <v>16</v>
      </c>
      <c r="B78" s="74" t="s">
        <v>29</v>
      </c>
      <c r="C78" s="74" t="s">
        <v>31</v>
      </c>
      <c r="D78" s="74" t="s">
        <v>18</v>
      </c>
      <c r="E78" s="293" t="s">
        <v>33</v>
      </c>
      <c r="F78" s="293"/>
      <c r="G78" s="293" t="s">
        <v>24</v>
      </c>
      <c r="H78" s="294"/>
      <c r="I78" s="45"/>
      <c r="J78" s="42" t="s">
        <v>0</v>
      </c>
      <c r="K78" s="43"/>
      <c r="L78" s="43"/>
      <c r="M78" s="44"/>
      <c r="N78" s="2"/>
      <c r="V78" s="50"/>
    </row>
    <row r="79" spans="1:22" ht="31.2" thickBot="1" x14ac:dyDescent="0.3">
      <c r="A79" s="291"/>
      <c r="B79" s="156" t="s">
        <v>894</v>
      </c>
      <c r="C79" s="180" t="s">
        <v>897</v>
      </c>
      <c r="D79" s="181">
        <v>43565</v>
      </c>
      <c r="E79" s="7"/>
      <c r="F79" s="156" t="s">
        <v>898</v>
      </c>
      <c r="G79" s="395" t="s">
        <v>899</v>
      </c>
      <c r="H79" s="396"/>
      <c r="I79" s="397"/>
      <c r="J79" s="40" t="s">
        <v>37</v>
      </c>
      <c r="K79" s="40"/>
      <c r="L79" s="189" t="s">
        <v>1</v>
      </c>
      <c r="M79" s="190">
        <v>438</v>
      </c>
      <c r="N79" s="2"/>
      <c r="V79" s="50"/>
    </row>
    <row r="80" spans="1:22" ht="21" thickBot="1" x14ac:dyDescent="0.3">
      <c r="A80" s="291"/>
      <c r="B80" s="75" t="s">
        <v>30</v>
      </c>
      <c r="C80" s="75" t="s">
        <v>32</v>
      </c>
      <c r="D80" s="75" t="s">
        <v>17</v>
      </c>
      <c r="E80" s="298" t="s">
        <v>34</v>
      </c>
      <c r="F80" s="298"/>
      <c r="G80" s="299"/>
      <c r="H80" s="300"/>
      <c r="I80" s="301"/>
      <c r="J80" s="12" t="s">
        <v>38</v>
      </c>
      <c r="K80" s="13"/>
      <c r="L80" s="12"/>
      <c r="M80" s="193"/>
      <c r="N80" s="2"/>
      <c r="V80" s="50"/>
    </row>
    <row r="81" spans="1:22" ht="21" thickBot="1" x14ac:dyDescent="0.3">
      <c r="A81" s="292"/>
      <c r="B81" s="188" t="s">
        <v>895</v>
      </c>
      <c r="C81" s="185" t="s">
        <v>896</v>
      </c>
      <c r="D81" s="186">
        <v>43566</v>
      </c>
      <c r="E81" s="10" t="s">
        <v>2</v>
      </c>
      <c r="F81" s="187" t="s">
        <v>900</v>
      </c>
      <c r="G81" s="302"/>
      <c r="H81" s="303"/>
      <c r="I81" s="304"/>
      <c r="J81" s="12" t="s">
        <v>39</v>
      </c>
      <c r="K81" s="13"/>
      <c r="L81" s="191" t="s">
        <v>1</v>
      </c>
      <c r="M81" s="184">
        <v>53</v>
      </c>
      <c r="N81" s="2"/>
      <c r="V81" s="50"/>
    </row>
    <row r="82" spans="1:22" ht="21.6" thickTop="1" thickBot="1" x14ac:dyDescent="0.3">
      <c r="A82" s="290">
        <f t="shared" ref="A82" si="13">A78+1</f>
        <v>17</v>
      </c>
      <c r="B82" s="74" t="s">
        <v>29</v>
      </c>
      <c r="C82" s="74" t="s">
        <v>31</v>
      </c>
      <c r="D82" s="74" t="s">
        <v>18</v>
      </c>
      <c r="E82" s="293" t="s">
        <v>33</v>
      </c>
      <c r="F82" s="293"/>
      <c r="G82" s="293" t="s">
        <v>24</v>
      </c>
      <c r="H82" s="294"/>
      <c r="I82" s="45"/>
      <c r="J82" s="42" t="s">
        <v>0</v>
      </c>
      <c r="K82" s="43"/>
      <c r="L82" s="43"/>
      <c r="M82" s="44"/>
      <c r="N82" s="2"/>
      <c r="V82" s="50"/>
    </row>
    <row r="83" spans="1:22" ht="51.6" thickBot="1" x14ac:dyDescent="0.3">
      <c r="A83" s="291"/>
      <c r="B83" s="156" t="s">
        <v>901</v>
      </c>
      <c r="C83" s="180" t="s">
        <v>903</v>
      </c>
      <c r="D83" s="181">
        <v>43598</v>
      </c>
      <c r="E83" s="7"/>
      <c r="F83" s="156" t="s">
        <v>904</v>
      </c>
      <c r="G83" s="398" t="s">
        <v>902</v>
      </c>
      <c r="H83" s="399"/>
      <c r="I83" s="400"/>
      <c r="J83" s="40" t="s">
        <v>37</v>
      </c>
      <c r="K83" s="40"/>
      <c r="L83" s="189" t="s">
        <v>1</v>
      </c>
      <c r="M83" s="190">
        <v>188</v>
      </c>
      <c r="N83" s="2"/>
      <c r="V83" s="50"/>
    </row>
    <row r="84" spans="1:22" ht="21" thickBot="1" x14ac:dyDescent="0.3">
      <c r="A84" s="291"/>
      <c r="B84" s="75" t="s">
        <v>30</v>
      </c>
      <c r="C84" s="75" t="s">
        <v>32</v>
      </c>
      <c r="D84" s="75" t="s">
        <v>17</v>
      </c>
      <c r="E84" s="298" t="s">
        <v>34</v>
      </c>
      <c r="F84" s="298"/>
      <c r="G84" s="299"/>
      <c r="H84" s="300"/>
      <c r="I84" s="301"/>
      <c r="J84" s="12" t="s">
        <v>38</v>
      </c>
      <c r="K84" s="13"/>
      <c r="L84" s="189" t="s">
        <v>1</v>
      </c>
      <c r="M84" s="184">
        <v>554</v>
      </c>
      <c r="N84" s="2"/>
      <c r="V84" s="50"/>
    </row>
    <row r="85" spans="1:22" ht="31.2" thickBot="1" x14ac:dyDescent="0.3">
      <c r="A85" s="292"/>
      <c r="B85" s="196" t="s">
        <v>913</v>
      </c>
      <c r="C85" s="197" t="s">
        <v>902</v>
      </c>
      <c r="D85" s="198">
        <v>43599</v>
      </c>
      <c r="E85" s="10" t="s">
        <v>2</v>
      </c>
      <c r="F85" s="199" t="s">
        <v>905</v>
      </c>
      <c r="G85" s="302"/>
      <c r="H85" s="303"/>
      <c r="I85" s="304"/>
      <c r="J85" s="12" t="s">
        <v>39</v>
      </c>
      <c r="K85" s="13"/>
      <c r="L85" s="201" t="s">
        <v>1</v>
      </c>
      <c r="M85" s="202">
        <v>63</v>
      </c>
      <c r="N85" s="2"/>
      <c r="V85" s="50"/>
    </row>
    <row r="86" spans="1:22" ht="21.6" thickTop="1" thickBot="1" x14ac:dyDescent="0.3">
      <c r="A86" s="290">
        <f t="shared" ref="A86" si="14">A82+1</f>
        <v>18</v>
      </c>
      <c r="B86" s="74" t="s">
        <v>29</v>
      </c>
      <c r="C86" s="74" t="s">
        <v>31</v>
      </c>
      <c r="D86" s="74" t="s">
        <v>18</v>
      </c>
      <c r="E86" s="293" t="s">
        <v>33</v>
      </c>
      <c r="F86" s="293"/>
      <c r="G86" s="293" t="s">
        <v>24</v>
      </c>
      <c r="H86" s="294"/>
      <c r="I86" s="45"/>
      <c r="J86" s="42" t="s">
        <v>0</v>
      </c>
      <c r="K86" s="43"/>
      <c r="L86" s="43"/>
      <c r="M86" s="44"/>
      <c r="N86" s="2"/>
      <c r="V86" s="50"/>
    </row>
    <row r="87" spans="1:22" ht="13.8" thickBot="1" x14ac:dyDescent="0.3">
      <c r="A87" s="291"/>
      <c r="B87" s="7"/>
      <c r="C87" s="7"/>
      <c r="D87" s="4"/>
      <c r="E87" s="7"/>
      <c r="F87" s="7"/>
      <c r="G87" s="295"/>
      <c r="H87" s="296"/>
      <c r="I87" s="297"/>
      <c r="J87" s="40" t="s">
        <v>37</v>
      </c>
      <c r="K87" s="40"/>
      <c r="L87" s="40"/>
      <c r="M87" s="41"/>
      <c r="N87" s="2"/>
      <c r="V87" s="50"/>
    </row>
    <row r="88" spans="1:22" ht="21" thickBot="1" x14ac:dyDescent="0.3">
      <c r="A88" s="291"/>
      <c r="B88" s="75" t="s">
        <v>30</v>
      </c>
      <c r="C88" s="75" t="s">
        <v>32</v>
      </c>
      <c r="D88" s="75" t="s">
        <v>17</v>
      </c>
      <c r="E88" s="298" t="s">
        <v>34</v>
      </c>
      <c r="F88" s="298"/>
      <c r="G88" s="299"/>
      <c r="H88" s="300"/>
      <c r="I88" s="301"/>
      <c r="J88" s="12" t="s">
        <v>38</v>
      </c>
      <c r="K88" s="13"/>
      <c r="L88" s="13"/>
      <c r="M88" s="14"/>
      <c r="N88" s="2"/>
      <c r="V88" s="50"/>
    </row>
    <row r="89" spans="1:22" ht="13.8" thickBot="1" x14ac:dyDescent="0.3">
      <c r="A89" s="292"/>
      <c r="B89" s="8"/>
      <c r="C89" s="8"/>
      <c r="D89" s="9"/>
      <c r="E89" s="10" t="s">
        <v>2</v>
      </c>
      <c r="F89" s="11"/>
      <c r="G89" s="302"/>
      <c r="H89" s="303"/>
      <c r="I89" s="304"/>
      <c r="J89" s="12" t="s">
        <v>39</v>
      </c>
      <c r="K89" s="13"/>
      <c r="L89" s="13"/>
      <c r="M89" s="14"/>
      <c r="N89" s="2"/>
      <c r="V89" s="50"/>
    </row>
    <row r="90" spans="1:22" ht="21.6" thickTop="1" thickBot="1" x14ac:dyDescent="0.3">
      <c r="A90" s="290">
        <f t="shared" ref="A90" si="15">A86+1</f>
        <v>19</v>
      </c>
      <c r="B90" s="74" t="s">
        <v>29</v>
      </c>
      <c r="C90" s="74" t="s">
        <v>31</v>
      </c>
      <c r="D90" s="74" t="s">
        <v>18</v>
      </c>
      <c r="E90" s="293" t="s">
        <v>33</v>
      </c>
      <c r="F90" s="293"/>
      <c r="G90" s="293" t="s">
        <v>24</v>
      </c>
      <c r="H90" s="294"/>
      <c r="I90" s="45"/>
      <c r="J90" s="42" t="s">
        <v>0</v>
      </c>
      <c r="K90" s="43"/>
      <c r="L90" s="43"/>
      <c r="M90" s="44"/>
      <c r="N90" s="2"/>
      <c r="V90" s="50"/>
    </row>
    <row r="91" spans="1:22" ht="13.8" thickBot="1" x14ac:dyDescent="0.3">
      <c r="A91" s="291"/>
      <c r="B91" s="7"/>
      <c r="C91" s="7"/>
      <c r="D91" s="4"/>
      <c r="E91" s="7"/>
      <c r="F91" s="7"/>
      <c r="G91" s="295"/>
      <c r="H91" s="296"/>
      <c r="I91" s="297"/>
      <c r="J91" s="40" t="s">
        <v>37</v>
      </c>
      <c r="K91" s="40"/>
      <c r="L91" s="40"/>
      <c r="M91" s="41"/>
      <c r="N91" s="2"/>
      <c r="V91" s="50"/>
    </row>
    <row r="92" spans="1:22" ht="21" thickBot="1" x14ac:dyDescent="0.3">
      <c r="A92" s="291"/>
      <c r="B92" s="75" t="s">
        <v>30</v>
      </c>
      <c r="C92" s="75" t="s">
        <v>32</v>
      </c>
      <c r="D92" s="75" t="s">
        <v>17</v>
      </c>
      <c r="E92" s="298" t="s">
        <v>34</v>
      </c>
      <c r="F92" s="298"/>
      <c r="G92" s="299"/>
      <c r="H92" s="300"/>
      <c r="I92" s="301"/>
      <c r="J92" s="12" t="s">
        <v>38</v>
      </c>
      <c r="K92" s="13"/>
      <c r="L92" s="13"/>
      <c r="M92" s="14"/>
      <c r="N92" s="2"/>
      <c r="V92" s="50"/>
    </row>
    <row r="93" spans="1:22" ht="13.8" thickBot="1" x14ac:dyDescent="0.3">
      <c r="A93" s="292"/>
      <c r="B93" s="8"/>
      <c r="C93" s="8"/>
      <c r="D93" s="9"/>
      <c r="E93" s="10" t="s">
        <v>2</v>
      </c>
      <c r="F93" s="11"/>
      <c r="G93" s="302"/>
      <c r="H93" s="303"/>
      <c r="I93" s="304"/>
      <c r="J93" s="12" t="s">
        <v>39</v>
      </c>
      <c r="K93" s="13"/>
      <c r="L93" s="13"/>
      <c r="M93" s="14"/>
      <c r="N93" s="2"/>
      <c r="V93" s="50"/>
    </row>
    <row r="94" spans="1:22" ht="21.6" thickTop="1" thickBot="1" x14ac:dyDescent="0.3">
      <c r="A94" s="290">
        <f t="shared" ref="A94" si="16">A90+1</f>
        <v>20</v>
      </c>
      <c r="B94" s="74" t="s">
        <v>29</v>
      </c>
      <c r="C94" s="74" t="s">
        <v>31</v>
      </c>
      <c r="D94" s="74" t="s">
        <v>18</v>
      </c>
      <c r="E94" s="293" t="s">
        <v>33</v>
      </c>
      <c r="F94" s="293"/>
      <c r="G94" s="293" t="s">
        <v>24</v>
      </c>
      <c r="H94" s="294"/>
      <c r="I94" s="45"/>
      <c r="J94" s="42" t="s">
        <v>0</v>
      </c>
      <c r="K94" s="43"/>
      <c r="L94" s="43"/>
      <c r="M94" s="44"/>
      <c r="N94" s="2"/>
      <c r="V94" s="50"/>
    </row>
    <row r="95" spans="1:22" ht="13.8" thickBot="1" x14ac:dyDescent="0.3">
      <c r="A95" s="291"/>
      <c r="B95" s="7"/>
      <c r="C95" s="7"/>
      <c r="D95" s="4"/>
      <c r="E95" s="7"/>
      <c r="F95" s="7"/>
      <c r="G95" s="295"/>
      <c r="H95" s="296"/>
      <c r="I95" s="297"/>
      <c r="J95" s="40" t="s">
        <v>37</v>
      </c>
      <c r="K95" s="40"/>
      <c r="L95" s="40"/>
      <c r="M95" s="41"/>
      <c r="N95" s="2"/>
      <c r="V95" s="50"/>
    </row>
    <row r="96" spans="1:22" ht="21" thickBot="1" x14ac:dyDescent="0.3">
      <c r="A96" s="291"/>
      <c r="B96" s="75" t="s">
        <v>30</v>
      </c>
      <c r="C96" s="75" t="s">
        <v>32</v>
      </c>
      <c r="D96" s="75" t="s">
        <v>17</v>
      </c>
      <c r="E96" s="298" t="s">
        <v>34</v>
      </c>
      <c r="F96" s="298"/>
      <c r="G96" s="299"/>
      <c r="H96" s="300"/>
      <c r="I96" s="301"/>
      <c r="J96" s="12" t="s">
        <v>38</v>
      </c>
      <c r="K96" s="13"/>
      <c r="L96" s="13"/>
      <c r="M96" s="14"/>
      <c r="N96" s="2"/>
      <c r="V96" s="50"/>
    </row>
    <row r="97" spans="1:22" ht="13.8" thickBot="1" x14ac:dyDescent="0.3">
      <c r="A97" s="292"/>
      <c r="B97" s="8"/>
      <c r="C97" s="8"/>
      <c r="D97" s="9"/>
      <c r="E97" s="10" t="s">
        <v>2</v>
      </c>
      <c r="F97" s="11"/>
      <c r="G97" s="302"/>
      <c r="H97" s="303"/>
      <c r="I97" s="304"/>
      <c r="J97" s="12" t="s">
        <v>39</v>
      </c>
      <c r="K97" s="13"/>
      <c r="L97" s="13"/>
      <c r="M97" s="14"/>
      <c r="N97" s="2"/>
      <c r="V97" s="50"/>
    </row>
    <row r="98" spans="1:22" ht="21.6" thickTop="1" thickBot="1" x14ac:dyDescent="0.3">
      <c r="A98" s="290">
        <f t="shared" ref="A98" si="17">A94+1</f>
        <v>21</v>
      </c>
      <c r="B98" s="74" t="s">
        <v>29</v>
      </c>
      <c r="C98" s="74" t="s">
        <v>31</v>
      </c>
      <c r="D98" s="74" t="s">
        <v>18</v>
      </c>
      <c r="E98" s="293" t="s">
        <v>33</v>
      </c>
      <c r="F98" s="293"/>
      <c r="G98" s="293" t="s">
        <v>24</v>
      </c>
      <c r="H98" s="294"/>
      <c r="I98" s="45"/>
      <c r="J98" s="42" t="s">
        <v>0</v>
      </c>
      <c r="K98" s="43"/>
      <c r="L98" s="43"/>
      <c r="M98" s="44"/>
      <c r="N98" s="2"/>
      <c r="V98" s="50"/>
    </row>
    <row r="99" spans="1:22" ht="13.8" thickBot="1" x14ac:dyDescent="0.3">
      <c r="A99" s="291"/>
      <c r="B99" s="7"/>
      <c r="C99" s="7"/>
      <c r="D99" s="4"/>
      <c r="E99" s="7"/>
      <c r="F99" s="7"/>
      <c r="G99" s="295"/>
      <c r="H99" s="296"/>
      <c r="I99" s="297"/>
      <c r="J99" s="40" t="s">
        <v>37</v>
      </c>
      <c r="K99" s="40"/>
      <c r="L99" s="40"/>
      <c r="M99" s="41"/>
      <c r="N99" s="2"/>
      <c r="V99" s="50"/>
    </row>
    <row r="100" spans="1:22" ht="21" thickBot="1" x14ac:dyDescent="0.3">
      <c r="A100" s="291"/>
      <c r="B100" s="75" t="s">
        <v>30</v>
      </c>
      <c r="C100" s="75" t="s">
        <v>32</v>
      </c>
      <c r="D100" s="75" t="s">
        <v>17</v>
      </c>
      <c r="E100" s="298" t="s">
        <v>34</v>
      </c>
      <c r="F100" s="298"/>
      <c r="G100" s="299"/>
      <c r="H100" s="300"/>
      <c r="I100" s="301"/>
      <c r="J100" s="12" t="s">
        <v>38</v>
      </c>
      <c r="K100" s="13"/>
      <c r="L100" s="13"/>
      <c r="M100" s="14"/>
      <c r="N100" s="2"/>
      <c r="V100" s="50"/>
    </row>
    <row r="101" spans="1:22" ht="13.8" thickBot="1" x14ac:dyDescent="0.3">
      <c r="A101" s="292"/>
      <c r="B101" s="8"/>
      <c r="C101" s="8"/>
      <c r="D101" s="9"/>
      <c r="E101" s="10" t="s">
        <v>2</v>
      </c>
      <c r="F101" s="11"/>
      <c r="G101" s="302"/>
      <c r="H101" s="303"/>
      <c r="I101" s="304"/>
      <c r="J101" s="12" t="s">
        <v>39</v>
      </c>
      <c r="K101" s="13"/>
      <c r="L101" s="13"/>
      <c r="M101" s="14"/>
      <c r="N101" s="2"/>
      <c r="V101" s="50"/>
    </row>
    <row r="102" spans="1:22" ht="21.6" thickTop="1" thickBot="1" x14ac:dyDescent="0.3">
      <c r="A102" s="290">
        <f t="shared" ref="A102" si="18">A98+1</f>
        <v>22</v>
      </c>
      <c r="B102" s="74" t="s">
        <v>29</v>
      </c>
      <c r="C102" s="74" t="s">
        <v>31</v>
      </c>
      <c r="D102" s="74" t="s">
        <v>18</v>
      </c>
      <c r="E102" s="293" t="s">
        <v>33</v>
      </c>
      <c r="F102" s="293"/>
      <c r="G102" s="293" t="s">
        <v>24</v>
      </c>
      <c r="H102" s="294"/>
      <c r="I102" s="45"/>
      <c r="J102" s="42" t="s">
        <v>0</v>
      </c>
      <c r="K102" s="43"/>
      <c r="L102" s="43"/>
      <c r="M102" s="44"/>
      <c r="N102" s="2"/>
      <c r="V102" s="50"/>
    </row>
    <row r="103" spans="1:22" ht="13.8" thickBot="1" x14ac:dyDescent="0.3">
      <c r="A103" s="291"/>
      <c r="B103" s="7"/>
      <c r="C103" s="7"/>
      <c r="D103" s="4"/>
      <c r="E103" s="7"/>
      <c r="F103" s="7"/>
      <c r="G103" s="295"/>
      <c r="H103" s="296"/>
      <c r="I103" s="297"/>
      <c r="J103" s="40" t="s">
        <v>37</v>
      </c>
      <c r="K103" s="40"/>
      <c r="L103" s="40"/>
      <c r="M103" s="41"/>
      <c r="N103" s="2"/>
      <c r="V103" s="50"/>
    </row>
    <row r="104" spans="1:22" ht="21" thickBot="1" x14ac:dyDescent="0.3">
      <c r="A104" s="291"/>
      <c r="B104" s="75" t="s">
        <v>30</v>
      </c>
      <c r="C104" s="75" t="s">
        <v>32</v>
      </c>
      <c r="D104" s="75" t="s">
        <v>17</v>
      </c>
      <c r="E104" s="298" t="s">
        <v>34</v>
      </c>
      <c r="F104" s="298"/>
      <c r="G104" s="299"/>
      <c r="H104" s="300"/>
      <c r="I104" s="301"/>
      <c r="J104" s="12" t="s">
        <v>38</v>
      </c>
      <c r="K104" s="13"/>
      <c r="L104" s="13"/>
      <c r="M104" s="14"/>
      <c r="N104" s="2"/>
      <c r="V104" s="50"/>
    </row>
    <row r="105" spans="1:22" ht="13.8" thickBot="1" x14ac:dyDescent="0.3">
      <c r="A105" s="292"/>
      <c r="B105" s="8"/>
      <c r="C105" s="8"/>
      <c r="D105" s="9"/>
      <c r="E105" s="10" t="s">
        <v>2</v>
      </c>
      <c r="F105" s="11"/>
      <c r="G105" s="302"/>
      <c r="H105" s="303"/>
      <c r="I105" s="304"/>
      <c r="J105" s="12" t="s">
        <v>39</v>
      </c>
      <c r="K105" s="13"/>
      <c r="L105" s="13"/>
      <c r="M105" s="14"/>
      <c r="N105" s="2"/>
      <c r="V105" s="50"/>
    </row>
    <row r="106" spans="1:22" ht="21.6" thickTop="1" thickBot="1" x14ac:dyDescent="0.3">
      <c r="A106" s="290">
        <f t="shared" ref="A106" si="19">A102+1</f>
        <v>23</v>
      </c>
      <c r="B106" s="74" t="s">
        <v>29</v>
      </c>
      <c r="C106" s="74" t="s">
        <v>31</v>
      </c>
      <c r="D106" s="74" t="s">
        <v>18</v>
      </c>
      <c r="E106" s="293" t="s">
        <v>33</v>
      </c>
      <c r="F106" s="293"/>
      <c r="G106" s="293" t="s">
        <v>24</v>
      </c>
      <c r="H106" s="294"/>
      <c r="I106" s="45"/>
      <c r="J106" s="42" t="s">
        <v>0</v>
      </c>
      <c r="K106" s="43"/>
      <c r="L106" s="43"/>
      <c r="M106" s="44"/>
      <c r="N106" s="2"/>
      <c r="V106" s="50"/>
    </row>
    <row r="107" spans="1:22" ht="13.8" thickBot="1" x14ac:dyDescent="0.3">
      <c r="A107" s="291"/>
      <c r="B107" s="7"/>
      <c r="C107" s="7"/>
      <c r="D107" s="4"/>
      <c r="E107" s="7"/>
      <c r="F107" s="7"/>
      <c r="G107" s="295"/>
      <c r="H107" s="296"/>
      <c r="I107" s="297"/>
      <c r="J107" s="40" t="s">
        <v>37</v>
      </c>
      <c r="K107" s="40"/>
      <c r="L107" s="40"/>
      <c r="M107" s="41"/>
      <c r="N107" s="2"/>
      <c r="V107" s="50"/>
    </row>
    <row r="108" spans="1:22" ht="21" thickBot="1" x14ac:dyDescent="0.3">
      <c r="A108" s="291"/>
      <c r="B108" s="75" t="s">
        <v>30</v>
      </c>
      <c r="C108" s="75" t="s">
        <v>32</v>
      </c>
      <c r="D108" s="75" t="s">
        <v>17</v>
      </c>
      <c r="E108" s="298" t="s">
        <v>34</v>
      </c>
      <c r="F108" s="298"/>
      <c r="G108" s="299"/>
      <c r="H108" s="300"/>
      <c r="I108" s="301"/>
      <c r="J108" s="12" t="s">
        <v>38</v>
      </c>
      <c r="K108" s="13"/>
      <c r="L108" s="13"/>
      <c r="M108" s="14"/>
      <c r="N108" s="2"/>
      <c r="V108" s="50"/>
    </row>
    <row r="109" spans="1:22" ht="13.8" thickBot="1" x14ac:dyDescent="0.3">
      <c r="A109" s="292"/>
      <c r="B109" s="8"/>
      <c r="C109" s="8"/>
      <c r="D109" s="9"/>
      <c r="E109" s="10" t="s">
        <v>2</v>
      </c>
      <c r="F109" s="11"/>
      <c r="G109" s="302"/>
      <c r="H109" s="303"/>
      <c r="I109" s="304"/>
      <c r="J109" s="12" t="s">
        <v>39</v>
      </c>
      <c r="K109" s="13"/>
      <c r="L109" s="13"/>
      <c r="M109" s="14"/>
      <c r="N109" s="2"/>
      <c r="V109" s="50"/>
    </row>
    <row r="110" spans="1:22" ht="21.6" thickTop="1" thickBot="1" x14ac:dyDescent="0.3">
      <c r="A110" s="290">
        <f t="shared" ref="A110" si="20">A106+1</f>
        <v>24</v>
      </c>
      <c r="B110" s="74" t="s">
        <v>29</v>
      </c>
      <c r="C110" s="74" t="s">
        <v>31</v>
      </c>
      <c r="D110" s="74" t="s">
        <v>18</v>
      </c>
      <c r="E110" s="293" t="s">
        <v>33</v>
      </c>
      <c r="F110" s="293"/>
      <c r="G110" s="293" t="s">
        <v>24</v>
      </c>
      <c r="H110" s="294"/>
      <c r="I110" s="45"/>
      <c r="J110" s="42" t="s">
        <v>0</v>
      </c>
      <c r="K110" s="43"/>
      <c r="L110" s="43"/>
      <c r="M110" s="44"/>
      <c r="N110" s="2"/>
      <c r="V110" s="50"/>
    </row>
    <row r="111" spans="1:22" ht="13.8" thickBot="1" x14ac:dyDescent="0.3">
      <c r="A111" s="291"/>
      <c r="B111" s="7"/>
      <c r="C111" s="7"/>
      <c r="D111" s="4"/>
      <c r="E111" s="7"/>
      <c r="F111" s="7"/>
      <c r="G111" s="295"/>
      <c r="H111" s="296"/>
      <c r="I111" s="297"/>
      <c r="J111" s="40" t="s">
        <v>37</v>
      </c>
      <c r="K111" s="40"/>
      <c r="L111" s="40"/>
      <c r="M111" s="41"/>
      <c r="N111" s="2"/>
      <c r="V111" s="50"/>
    </row>
    <row r="112" spans="1:22" ht="21" thickBot="1" x14ac:dyDescent="0.3">
      <c r="A112" s="291"/>
      <c r="B112" s="75" t="s">
        <v>30</v>
      </c>
      <c r="C112" s="75" t="s">
        <v>32</v>
      </c>
      <c r="D112" s="75" t="s">
        <v>17</v>
      </c>
      <c r="E112" s="298" t="s">
        <v>34</v>
      </c>
      <c r="F112" s="298"/>
      <c r="G112" s="299"/>
      <c r="H112" s="300"/>
      <c r="I112" s="301"/>
      <c r="J112" s="12" t="s">
        <v>38</v>
      </c>
      <c r="K112" s="13"/>
      <c r="L112" s="13"/>
      <c r="M112" s="14"/>
      <c r="N112" s="2"/>
      <c r="V112" s="50"/>
    </row>
    <row r="113" spans="1:22" ht="13.8" thickBot="1" x14ac:dyDescent="0.3">
      <c r="A113" s="292"/>
      <c r="B113" s="8"/>
      <c r="C113" s="8"/>
      <c r="D113" s="9"/>
      <c r="E113" s="10" t="s">
        <v>2</v>
      </c>
      <c r="F113" s="11"/>
      <c r="G113" s="302"/>
      <c r="H113" s="303"/>
      <c r="I113" s="304"/>
      <c r="J113" s="12" t="s">
        <v>39</v>
      </c>
      <c r="K113" s="13"/>
      <c r="L113" s="13"/>
      <c r="M113" s="14"/>
      <c r="N113" s="2"/>
      <c r="V113" s="50"/>
    </row>
    <row r="114" spans="1:22" ht="21.6" thickTop="1" thickBot="1" x14ac:dyDescent="0.3">
      <c r="A114" s="290">
        <f t="shared" ref="A114" si="21">A110+1</f>
        <v>25</v>
      </c>
      <c r="B114" s="74" t="s">
        <v>29</v>
      </c>
      <c r="C114" s="74" t="s">
        <v>31</v>
      </c>
      <c r="D114" s="74" t="s">
        <v>18</v>
      </c>
      <c r="E114" s="293" t="s">
        <v>33</v>
      </c>
      <c r="F114" s="293"/>
      <c r="G114" s="293" t="s">
        <v>24</v>
      </c>
      <c r="H114" s="294"/>
      <c r="I114" s="45"/>
      <c r="J114" s="42" t="s">
        <v>0</v>
      </c>
      <c r="K114" s="43"/>
      <c r="L114" s="43"/>
      <c r="M114" s="44"/>
      <c r="N114" s="2"/>
      <c r="V114" s="50"/>
    </row>
    <row r="115" spans="1:22" ht="13.8" thickBot="1" x14ac:dyDescent="0.3">
      <c r="A115" s="291"/>
      <c r="B115" s="7"/>
      <c r="C115" s="7"/>
      <c r="D115" s="4"/>
      <c r="E115" s="7"/>
      <c r="F115" s="7"/>
      <c r="G115" s="295"/>
      <c r="H115" s="296"/>
      <c r="I115" s="297"/>
      <c r="J115" s="40" t="s">
        <v>37</v>
      </c>
      <c r="K115" s="40"/>
      <c r="L115" s="40"/>
      <c r="M115" s="41"/>
      <c r="N115" s="2"/>
      <c r="V115" s="50"/>
    </row>
    <row r="116" spans="1:22" ht="21" thickBot="1" x14ac:dyDescent="0.3">
      <c r="A116" s="291"/>
      <c r="B116" s="75" t="s">
        <v>30</v>
      </c>
      <c r="C116" s="75" t="s">
        <v>32</v>
      </c>
      <c r="D116" s="75" t="s">
        <v>17</v>
      </c>
      <c r="E116" s="298" t="s">
        <v>34</v>
      </c>
      <c r="F116" s="298"/>
      <c r="G116" s="299"/>
      <c r="H116" s="300"/>
      <c r="I116" s="301"/>
      <c r="J116" s="12" t="s">
        <v>38</v>
      </c>
      <c r="K116" s="13"/>
      <c r="L116" s="13"/>
      <c r="M116" s="14"/>
      <c r="N116" s="2"/>
      <c r="V116" s="50"/>
    </row>
    <row r="117" spans="1:22" ht="13.8" thickBot="1" x14ac:dyDescent="0.3">
      <c r="A117" s="292"/>
      <c r="B117" s="8"/>
      <c r="C117" s="8"/>
      <c r="D117" s="9"/>
      <c r="E117" s="10" t="s">
        <v>2</v>
      </c>
      <c r="F117" s="11"/>
      <c r="G117" s="302"/>
      <c r="H117" s="303"/>
      <c r="I117" s="304"/>
      <c r="J117" s="12" t="s">
        <v>39</v>
      </c>
      <c r="K117" s="13"/>
      <c r="L117" s="13"/>
      <c r="M117" s="14"/>
      <c r="N117" s="2"/>
      <c r="V117" s="50"/>
    </row>
    <row r="118" spans="1:22" ht="21.6" thickTop="1" thickBot="1" x14ac:dyDescent="0.3">
      <c r="A118" s="290">
        <f t="shared" ref="A118" si="22">A114+1</f>
        <v>26</v>
      </c>
      <c r="B118" s="74" t="s">
        <v>29</v>
      </c>
      <c r="C118" s="74" t="s">
        <v>31</v>
      </c>
      <c r="D118" s="74" t="s">
        <v>18</v>
      </c>
      <c r="E118" s="293" t="s">
        <v>33</v>
      </c>
      <c r="F118" s="293"/>
      <c r="G118" s="293" t="s">
        <v>24</v>
      </c>
      <c r="H118" s="294"/>
      <c r="I118" s="45"/>
      <c r="J118" s="42" t="s">
        <v>0</v>
      </c>
      <c r="K118" s="43"/>
      <c r="L118" s="43"/>
      <c r="M118" s="44"/>
      <c r="N118" s="2"/>
      <c r="V118" s="50"/>
    </row>
    <row r="119" spans="1:22" ht="13.8" thickBot="1" x14ac:dyDescent="0.3">
      <c r="A119" s="291"/>
      <c r="B119" s="7"/>
      <c r="C119" s="7"/>
      <c r="D119" s="4"/>
      <c r="E119" s="7"/>
      <c r="F119" s="7"/>
      <c r="G119" s="295"/>
      <c r="H119" s="296"/>
      <c r="I119" s="297"/>
      <c r="J119" s="40" t="s">
        <v>37</v>
      </c>
      <c r="K119" s="40"/>
      <c r="L119" s="40"/>
      <c r="M119" s="41"/>
      <c r="N119" s="2"/>
      <c r="V119" s="50"/>
    </row>
    <row r="120" spans="1:22" ht="21" thickBot="1" x14ac:dyDescent="0.3">
      <c r="A120" s="291"/>
      <c r="B120" s="75" t="s">
        <v>30</v>
      </c>
      <c r="C120" s="75" t="s">
        <v>32</v>
      </c>
      <c r="D120" s="75" t="s">
        <v>17</v>
      </c>
      <c r="E120" s="298" t="s">
        <v>34</v>
      </c>
      <c r="F120" s="298"/>
      <c r="G120" s="299"/>
      <c r="H120" s="300"/>
      <c r="I120" s="301"/>
      <c r="J120" s="12" t="s">
        <v>38</v>
      </c>
      <c r="K120" s="13"/>
      <c r="L120" s="13"/>
      <c r="M120" s="14"/>
      <c r="N120" s="2"/>
      <c r="V120" s="50"/>
    </row>
    <row r="121" spans="1:22" ht="13.8" thickBot="1" x14ac:dyDescent="0.3">
      <c r="A121" s="292"/>
      <c r="B121" s="8"/>
      <c r="C121" s="8"/>
      <c r="D121" s="9"/>
      <c r="E121" s="10" t="s">
        <v>2</v>
      </c>
      <c r="F121" s="11"/>
      <c r="G121" s="302"/>
      <c r="H121" s="303"/>
      <c r="I121" s="304"/>
      <c r="J121" s="12" t="s">
        <v>39</v>
      </c>
      <c r="K121" s="13"/>
      <c r="L121" s="13"/>
      <c r="M121" s="14"/>
      <c r="N121" s="2"/>
      <c r="V121" s="50"/>
    </row>
    <row r="122" spans="1:22" ht="21.6" thickTop="1" thickBot="1" x14ac:dyDescent="0.3">
      <c r="A122" s="290">
        <f t="shared" ref="A122" si="23">A118+1</f>
        <v>27</v>
      </c>
      <c r="B122" s="74" t="s">
        <v>29</v>
      </c>
      <c r="C122" s="74" t="s">
        <v>31</v>
      </c>
      <c r="D122" s="74" t="s">
        <v>18</v>
      </c>
      <c r="E122" s="293" t="s">
        <v>33</v>
      </c>
      <c r="F122" s="293"/>
      <c r="G122" s="293" t="s">
        <v>24</v>
      </c>
      <c r="H122" s="294"/>
      <c r="I122" s="45"/>
      <c r="J122" s="42" t="s">
        <v>0</v>
      </c>
      <c r="K122" s="43"/>
      <c r="L122" s="43"/>
      <c r="M122" s="44"/>
      <c r="N122" s="2"/>
      <c r="V122" s="50"/>
    </row>
    <row r="123" spans="1:22" ht="13.8" thickBot="1" x14ac:dyDescent="0.3">
      <c r="A123" s="291"/>
      <c r="B123" s="7"/>
      <c r="C123" s="7"/>
      <c r="D123" s="4"/>
      <c r="E123" s="7"/>
      <c r="F123" s="7"/>
      <c r="G123" s="295"/>
      <c r="H123" s="296"/>
      <c r="I123" s="297"/>
      <c r="J123" s="40" t="s">
        <v>37</v>
      </c>
      <c r="K123" s="40"/>
      <c r="L123" s="40"/>
      <c r="M123" s="41"/>
      <c r="N123" s="2"/>
      <c r="V123" s="50"/>
    </row>
    <row r="124" spans="1:22" ht="21" thickBot="1" x14ac:dyDescent="0.3">
      <c r="A124" s="291"/>
      <c r="B124" s="75" t="s">
        <v>30</v>
      </c>
      <c r="C124" s="75" t="s">
        <v>32</v>
      </c>
      <c r="D124" s="75" t="s">
        <v>17</v>
      </c>
      <c r="E124" s="298" t="s">
        <v>34</v>
      </c>
      <c r="F124" s="298"/>
      <c r="G124" s="299"/>
      <c r="H124" s="300"/>
      <c r="I124" s="301"/>
      <c r="J124" s="12" t="s">
        <v>38</v>
      </c>
      <c r="K124" s="13"/>
      <c r="L124" s="13"/>
      <c r="M124" s="14"/>
      <c r="N124" s="2"/>
      <c r="V124" s="50"/>
    </row>
    <row r="125" spans="1:22" ht="13.8" thickBot="1" x14ac:dyDescent="0.3">
      <c r="A125" s="292"/>
      <c r="B125" s="8"/>
      <c r="C125" s="8"/>
      <c r="D125" s="9"/>
      <c r="E125" s="10" t="s">
        <v>2</v>
      </c>
      <c r="F125" s="11"/>
      <c r="G125" s="302"/>
      <c r="H125" s="303"/>
      <c r="I125" s="304"/>
      <c r="J125" s="12" t="s">
        <v>39</v>
      </c>
      <c r="K125" s="13"/>
      <c r="L125" s="13"/>
      <c r="M125" s="14"/>
      <c r="N125" s="2"/>
      <c r="V125" s="50"/>
    </row>
    <row r="126" spans="1:22" ht="21.6" thickTop="1" thickBot="1" x14ac:dyDescent="0.3">
      <c r="A126" s="290">
        <f t="shared" ref="A126" si="24">A122+1</f>
        <v>28</v>
      </c>
      <c r="B126" s="74" t="s">
        <v>29</v>
      </c>
      <c r="C126" s="74" t="s">
        <v>31</v>
      </c>
      <c r="D126" s="74" t="s">
        <v>18</v>
      </c>
      <c r="E126" s="293" t="s">
        <v>33</v>
      </c>
      <c r="F126" s="293"/>
      <c r="G126" s="293" t="s">
        <v>24</v>
      </c>
      <c r="H126" s="294"/>
      <c r="I126" s="45"/>
      <c r="J126" s="42" t="s">
        <v>0</v>
      </c>
      <c r="K126" s="43"/>
      <c r="L126" s="43"/>
      <c r="M126" s="44"/>
      <c r="N126" s="2"/>
      <c r="V126" s="50"/>
    </row>
    <row r="127" spans="1:22" ht="13.8" thickBot="1" x14ac:dyDescent="0.3">
      <c r="A127" s="291"/>
      <c r="B127" s="7"/>
      <c r="C127" s="7"/>
      <c r="D127" s="4"/>
      <c r="E127" s="7"/>
      <c r="F127" s="7"/>
      <c r="G127" s="295"/>
      <c r="H127" s="296"/>
      <c r="I127" s="297"/>
      <c r="J127" s="40" t="s">
        <v>37</v>
      </c>
      <c r="K127" s="40"/>
      <c r="L127" s="40"/>
      <c r="M127" s="41"/>
      <c r="N127" s="2"/>
      <c r="V127" s="50"/>
    </row>
    <row r="128" spans="1:22" ht="21" thickBot="1" x14ac:dyDescent="0.3">
      <c r="A128" s="291"/>
      <c r="B128" s="75" t="s">
        <v>30</v>
      </c>
      <c r="C128" s="75" t="s">
        <v>32</v>
      </c>
      <c r="D128" s="75" t="s">
        <v>17</v>
      </c>
      <c r="E128" s="298" t="s">
        <v>34</v>
      </c>
      <c r="F128" s="298"/>
      <c r="G128" s="299"/>
      <c r="H128" s="300"/>
      <c r="I128" s="301"/>
      <c r="J128" s="12" t="s">
        <v>38</v>
      </c>
      <c r="K128" s="13"/>
      <c r="L128" s="13"/>
      <c r="M128" s="14"/>
      <c r="N128" s="2"/>
      <c r="V128" s="50"/>
    </row>
    <row r="129" spans="1:22" ht="13.8" thickBot="1" x14ac:dyDescent="0.3">
      <c r="A129" s="292"/>
      <c r="B129" s="8"/>
      <c r="C129" s="8"/>
      <c r="D129" s="9"/>
      <c r="E129" s="10" t="s">
        <v>2</v>
      </c>
      <c r="F129" s="11"/>
      <c r="G129" s="302"/>
      <c r="H129" s="303"/>
      <c r="I129" s="304"/>
      <c r="J129" s="12" t="s">
        <v>39</v>
      </c>
      <c r="K129" s="13"/>
      <c r="L129" s="13"/>
      <c r="M129" s="14"/>
      <c r="N129" s="2"/>
      <c r="V129" s="50"/>
    </row>
    <row r="130" spans="1:22" ht="21.6" thickTop="1" thickBot="1" x14ac:dyDescent="0.3">
      <c r="A130" s="290">
        <f t="shared" ref="A130" si="25">A126+1</f>
        <v>29</v>
      </c>
      <c r="B130" s="74" t="s">
        <v>29</v>
      </c>
      <c r="C130" s="74" t="s">
        <v>31</v>
      </c>
      <c r="D130" s="74" t="s">
        <v>18</v>
      </c>
      <c r="E130" s="293" t="s">
        <v>33</v>
      </c>
      <c r="F130" s="293"/>
      <c r="G130" s="293" t="s">
        <v>24</v>
      </c>
      <c r="H130" s="294"/>
      <c r="I130" s="45"/>
      <c r="J130" s="42" t="s">
        <v>0</v>
      </c>
      <c r="K130" s="43"/>
      <c r="L130" s="43"/>
      <c r="M130" s="44"/>
      <c r="N130" s="2"/>
      <c r="V130" s="50"/>
    </row>
    <row r="131" spans="1:22" ht="13.8" thickBot="1" x14ac:dyDescent="0.3">
      <c r="A131" s="291"/>
      <c r="B131" s="7"/>
      <c r="C131" s="7"/>
      <c r="D131" s="4"/>
      <c r="E131" s="7"/>
      <c r="F131" s="7"/>
      <c r="G131" s="295"/>
      <c r="H131" s="296"/>
      <c r="I131" s="297"/>
      <c r="J131" s="40" t="s">
        <v>37</v>
      </c>
      <c r="K131" s="40"/>
      <c r="L131" s="40"/>
      <c r="M131" s="41"/>
      <c r="N131" s="2"/>
      <c r="V131" s="50"/>
    </row>
    <row r="132" spans="1:22" ht="21" thickBot="1" x14ac:dyDescent="0.3">
      <c r="A132" s="291"/>
      <c r="B132" s="75" t="s">
        <v>30</v>
      </c>
      <c r="C132" s="75" t="s">
        <v>32</v>
      </c>
      <c r="D132" s="75" t="s">
        <v>17</v>
      </c>
      <c r="E132" s="298" t="s">
        <v>34</v>
      </c>
      <c r="F132" s="298"/>
      <c r="G132" s="299"/>
      <c r="H132" s="300"/>
      <c r="I132" s="301"/>
      <c r="J132" s="12" t="s">
        <v>38</v>
      </c>
      <c r="K132" s="13"/>
      <c r="L132" s="13"/>
      <c r="M132" s="14"/>
      <c r="N132" s="2"/>
      <c r="V132" s="50"/>
    </row>
    <row r="133" spans="1:22" ht="13.8" thickBot="1" x14ac:dyDescent="0.3">
      <c r="A133" s="292"/>
      <c r="B133" s="8"/>
      <c r="C133" s="8"/>
      <c r="D133" s="9"/>
      <c r="E133" s="10" t="s">
        <v>2</v>
      </c>
      <c r="F133" s="11"/>
      <c r="G133" s="302"/>
      <c r="H133" s="303"/>
      <c r="I133" s="304"/>
      <c r="J133" s="12" t="s">
        <v>39</v>
      </c>
      <c r="K133" s="13"/>
      <c r="L133" s="13"/>
      <c r="M133" s="14"/>
      <c r="N133" s="2"/>
      <c r="V133" s="50"/>
    </row>
    <row r="134" spans="1:22" ht="21.6" thickTop="1" thickBot="1" x14ac:dyDescent="0.3">
      <c r="A134" s="290">
        <f t="shared" ref="A134" si="26">A130+1</f>
        <v>30</v>
      </c>
      <c r="B134" s="74" t="s">
        <v>29</v>
      </c>
      <c r="C134" s="74" t="s">
        <v>31</v>
      </c>
      <c r="D134" s="74" t="s">
        <v>18</v>
      </c>
      <c r="E134" s="293" t="s">
        <v>33</v>
      </c>
      <c r="F134" s="293"/>
      <c r="G134" s="293" t="s">
        <v>24</v>
      </c>
      <c r="H134" s="294"/>
      <c r="I134" s="45"/>
      <c r="J134" s="42" t="s">
        <v>0</v>
      </c>
      <c r="K134" s="43"/>
      <c r="L134" s="43"/>
      <c r="M134" s="44"/>
      <c r="N134" s="2"/>
      <c r="V134" s="50"/>
    </row>
    <row r="135" spans="1:22" ht="13.8" thickBot="1" x14ac:dyDescent="0.3">
      <c r="A135" s="291"/>
      <c r="B135" s="7"/>
      <c r="C135" s="7"/>
      <c r="D135" s="4"/>
      <c r="E135" s="7"/>
      <c r="F135" s="7"/>
      <c r="G135" s="295"/>
      <c r="H135" s="296"/>
      <c r="I135" s="297"/>
      <c r="J135" s="40" t="s">
        <v>37</v>
      </c>
      <c r="K135" s="40"/>
      <c r="L135" s="40"/>
      <c r="M135" s="41"/>
      <c r="N135" s="2"/>
      <c r="V135" s="50"/>
    </row>
    <row r="136" spans="1:22" ht="21" thickBot="1" x14ac:dyDescent="0.3">
      <c r="A136" s="291"/>
      <c r="B136" s="75" t="s">
        <v>30</v>
      </c>
      <c r="C136" s="75" t="s">
        <v>32</v>
      </c>
      <c r="D136" s="75" t="s">
        <v>17</v>
      </c>
      <c r="E136" s="298" t="s">
        <v>34</v>
      </c>
      <c r="F136" s="298"/>
      <c r="G136" s="299"/>
      <c r="H136" s="300"/>
      <c r="I136" s="301"/>
      <c r="J136" s="12" t="s">
        <v>38</v>
      </c>
      <c r="K136" s="13"/>
      <c r="L136" s="13"/>
      <c r="M136" s="14"/>
      <c r="N136" s="2"/>
      <c r="V136" s="50"/>
    </row>
    <row r="137" spans="1:22" ht="13.8" thickBot="1" x14ac:dyDescent="0.3">
      <c r="A137" s="292"/>
      <c r="B137" s="8"/>
      <c r="C137" s="8"/>
      <c r="D137" s="9"/>
      <c r="E137" s="10" t="s">
        <v>2</v>
      </c>
      <c r="F137" s="11"/>
      <c r="G137" s="302"/>
      <c r="H137" s="303"/>
      <c r="I137" s="304"/>
      <c r="J137" s="12" t="s">
        <v>39</v>
      </c>
      <c r="K137" s="13"/>
      <c r="L137" s="13"/>
      <c r="M137" s="14"/>
      <c r="N137" s="2"/>
      <c r="V137" s="50"/>
    </row>
    <row r="138" spans="1:22" ht="21.6" thickTop="1" thickBot="1" x14ac:dyDescent="0.3">
      <c r="A138" s="290">
        <f t="shared" ref="A138" si="27">A134+1</f>
        <v>31</v>
      </c>
      <c r="B138" s="74" t="s">
        <v>29</v>
      </c>
      <c r="C138" s="74" t="s">
        <v>31</v>
      </c>
      <c r="D138" s="74" t="s">
        <v>18</v>
      </c>
      <c r="E138" s="293" t="s">
        <v>33</v>
      </c>
      <c r="F138" s="293"/>
      <c r="G138" s="293" t="s">
        <v>24</v>
      </c>
      <c r="H138" s="294"/>
      <c r="I138" s="45"/>
      <c r="J138" s="42" t="s">
        <v>0</v>
      </c>
      <c r="K138" s="43"/>
      <c r="L138" s="43"/>
      <c r="M138" s="44"/>
      <c r="N138" s="2"/>
      <c r="V138" s="50"/>
    </row>
    <row r="139" spans="1:22" ht="13.8" thickBot="1" x14ac:dyDescent="0.3">
      <c r="A139" s="291"/>
      <c r="B139" s="7"/>
      <c r="C139" s="7"/>
      <c r="D139" s="4"/>
      <c r="E139" s="7"/>
      <c r="F139" s="7"/>
      <c r="G139" s="295"/>
      <c r="H139" s="296"/>
      <c r="I139" s="297"/>
      <c r="J139" s="40" t="s">
        <v>37</v>
      </c>
      <c r="K139" s="40"/>
      <c r="L139" s="40"/>
      <c r="M139" s="41"/>
      <c r="N139" s="2"/>
      <c r="V139" s="50"/>
    </row>
    <row r="140" spans="1:22" ht="21" thickBot="1" x14ac:dyDescent="0.3">
      <c r="A140" s="291"/>
      <c r="B140" s="75" t="s">
        <v>30</v>
      </c>
      <c r="C140" s="75" t="s">
        <v>32</v>
      </c>
      <c r="D140" s="75" t="s">
        <v>17</v>
      </c>
      <c r="E140" s="298" t="s">
        <v>34</v>
      </c>
      <c r="F140" s="298"/>
      <c r="G140" s="299"/>
      <c r="H140" s="300"/>
      <c r="I140" s="301"/>
      <c r="J140" s="12" t="s">
        <v>38</v>
      </c>
      <c r="K140" s="13"/>
      <c r="L140" s="13"/>
      <c r="M140" s="14"/>
      <c r="N140" s="2"/>
      <c r="V140" s="50"/>
    </row>
    <row r="141" spans="1:22" ht="13.8" thickBot="1" x14ac:dyDescent="0.3">
      <c r="A141" s="292"/>
      <c r="B141" s="8"/>
      <c r="C141" s="8"/>
      <c r="D141" s="9"/>
      <c r="E141" s="10" t="s">
        <v>2</v>
      </c>
      <c r="F141" s="11"/>
      <c r="G141" s="302"/>
      <c r="H141" s="303"/>
      <c r="I141" s="304"/>
      <c r="J141" s="12" t="s">
        <v>39</v>
      </c>
      <c r="K141" s="13"/>
      <c r="L141" s="13"/>
      <c r="M141" s="14"/>
      <c r="N141" s="2"/>
      <c r="V141" s="50"/>
    </row>
    <row r="142" spans="1:22" ht="21.6" thickTop="1" thickBot="1" x14ac:dyDescent="0.3">
      <c r="A142" s="290">
        <f t="shared" ref="A142" si="28">A138+1</f>
        <v>32</v>
      </c>
      <c r="B142" s="74" t="s">
        <v>29</v>
      </c>
      <c r="C142" s="74" t="s">
        <v>31</v>
      </c>
      <c r="D142" s="74" t="s">
        <v>18</v>
      </c>
      <c r="E142" s="293" t="s">
        <v>33</v>
      </c>
      <c r="F142" s="293"/>
      <c r="G142" s="293" t="s">
        <v>24</v>
      </c>
      <c r="H142" s="294"/>
      <c r="I142" s="45"/>
      <c r="J142" s="42" t="s">
        <v>0</v>
      </c>
      <c r="K142" s="43"/>
      <c r="L142" s="43"/>
      <c r="M142" s="44"/>
      <c r="N142" s="2"/>
      <c r="V142" s="50"/>
    </row>
    <row r="143" spans="1:22" ht="13.8" thickBot="1" x14ac:dyDescent="0.3">
      <c r="A143" s="291"/>
      <c r="B143" s="7"/>
      <c r="C143" s="7"/>
      <c r="D143" s="4"/>
      <c r="E143" s="7"/>
      <c r="F143" s="7"/>
      <c r="G143" s="295"/>
      <c r="H143" s="296"/>
      <c r="I143" s="297"/>
      <c r="J143" s="40" t="s">
        <v>37</v>
      </c>
      <c r="K143" s="40"/>
      <c r="L143" s="40"/>
      <c r="M143" s="41"/>
      <c r="N143" s="2"/>
      <c r="V143" s="50"/>
    </row>
    <row r="144" spans="1:22" ht="21" thickBot="1" x14ac:dyDescent="0.3">
      <c r="A144" s="291"/>
      <c r="B144" s="75" t="s">
        <v>30</v>
      </c>
      <c r="C144" s="75" t="s">
        <v>32</v>
      </c>
      <c r="D144" s="75" t="s">
        <v>17</v>
      </c>
      <c r="E144" s="298" t="s">
        <v>34</v>
      </c>
      <c r="F144" s="298"/>
      <c r="G144" s="299"/>
      <c r="H144" s="300"/>
      <c r="I144" s="301"/>
      <c r="J144" s="12" t="s">
        <v>38</v>
      </c>
      <c r="K144" s="13"/>
      <c r="L144" s="13"/>
      <c r="M144" s="14"/>
      <c r="N144" s="2"/>
      <c r="V144" s="50"/>
    </row>
    <row r="145" spans="1:22" ht="13.8" thickBot="1" x14ac:dyDescent="0.3">
      <c r="A145" s="292"/>
      <c r="B145" s="8"/>
      <c r="C145" s="8"/>
      <c r="D145" s="9"/>
      <c r="E145" s="10" t="s">
        <v>2</v>
      </c>
      <c r="F145" s="11"/>
      <c r="G145" s="302"/>
      <c r="H145" s="303"/>
      <c r="I145" s="304"/>
      <c r="J145" s="12" t="s">
        <v>39</v>
      </c>
      <c r="K145" s="13"/>
      <c r="L145" s="13"/>
      <c r="M145" s="14"/>
      <c r="N145" s="2"/>
      <c r="V145" s="50"/>
    </row>
    <row r="146" spans="1:22" ht="21.6" thickTop="1" thickBot="1" x14ac:dyDescent="0.3">
      <c r="A146" s="290">
        <f t="shared" ref="A146" si="29">A142+1</f>
        <v>33</v>
      </c>
      <c r="B146" s="74" t="s">
        <v>29</v>
      </c>
      <c r="C146" s="74" t="s">
        <v>31</v>
      </c>
      <c r="D146" s="74" t="s">
        <v>18</v>
      </c>
      <c r="E146" s="293" t="s">
        <v>33</v>
      </c>
      <c r="F146" s="293"/>
      <c r="G146" s="293" t="s">
        <v>24</v>
      </c>
      <c r="H146" s="294"/>
      <c r="I146" s="45"/>
      <c r="J146" s="42" t="s">
        <v>0</v>
      </c>
      <c r="K146" s="43"/>
      <c r="L146" s="43"/>
      <c r="M146" s="44"/>
      <c r="N146" s="2"/>
      <c r="V146" s="50"/>
    </row>
    <row r="147" spans="1:22" ht="13.8" thickBot="1" x14ac:dyDescent="0.3">
      <c r="A147" s="291"/>
      <c r="B147" s="7"/>
      <c r="C147" s="7"/>
      <c r="D147" s="4"/>
      <c r="E147" s="7"/>
      <c r="F147" s="7"/>
      <c r="G147" s="295"/>
      <c r="H147" s="296"/>
      <c r="I147" s="297"/>
      <c r="J147" s="40" t="s">
        <v>37</v>
      </c>
      <c r="K147" s="40"/>
      <c r="L147" s="40"/>
      <c r="M147" s="41"/>
      <c r="N147" s="2"/>
      <c r="V147" s="50"/>
    </row>
    <row r="148" spans="1:22" ht="21" thickBot="1" x14ac:dyDescent="0.3">
      <c r="A148" s="291"/>
      <c r="B148" s="75" t="s">
        <v>30</v>
      </c>
      <c r="C148" s="75" t="s">
        <v>32</v>
      </c>
      <c r="D148" s="75" t="s">
        <v>17</v>
      </c>
      <c r="E148" s="298" t="s">
        <v>34</v>
      </c>
      <c r="F148" s="298"/>
      <c r="G148" s="299"/>
      <c r="H148" s="300"/>
      <c r="I148" s="301"/>
      <c r="J148" s="12" t="s">
        <v>38</v>
      </c>
      <c r="K148" s="13"/>
      <c r="L148" s="13"/>
      <c r="M148" s="14"/>
      <c r="N148" s="2"/>
      <c r="V148" s="50"/>
    </row>
    <row r="149" spans="1:22" ht="13.8" thickBot="1" x14ac:dyDescent="0.3">
      <c r="A149" s="292"/>
      <c r="B149" s="8"/>
      <c r="C149" s="8"/>
      <c r="D149" s="9"/>
      <c r="E149" s="10" t="s">
        <v>2</v>
      </c>
      <c r="F149" s="11"/>
      <c r="G149" s="302"/>
      <c r="H149" s="303"/>
      <c r="I149" s="304"/>
      <c r="J149" s="12" t="s">
        <v>39</v>
      </c>
      <c r="K149" s="13"/>
      <c r="L149" s="13"/>
      <c r="M149" s="14"/>
      <c r="N149" s="2"/>
      <c r="V149" s="50"/>
    </row>
    <row r="150" spans="1:22" ht="21.6" thickTop="1" thickBot="1" x14ac:dyDescent="0.3">
      <c r="A150" s="290">
        <f t="shared" ref="A150" si="30">A146+1</f>
        <v>34</v>
      </c>
      <c r="B150" s="74" t="s">
        <v>29</v>
      </c>
      <c r="C150" s="74" t="s">
        <v>31</v>
      </c>
      <c r="D150" s="74" t="s">
        <v>18</v>
      </c>
      <c r="E150" s="293" t="s">
        <v>33</v>
      </c>
      <c r="F150" s="293"/>
      <c r="G150" s="293" t="s">
        <v>24</v>
      </c>
      <c r="H150" s="294"/>
      <c r="I150" s="45"/>
      <c r="J150" s="42" t="s">
        <v>0</v>
      </c>
      <c r="K150" s="43"/>
      <c r="L150" s="43"/>
      <c r="M150" s="44"/>
      <c r="N150" s="2"/>
      <c r="V150" s="50"/>
    </row>
    <row r="151" spans="1:22" ht="13.8" thickBot="1" x14ac:dyDescent="0.3">
      <c r="A151" s="291"/>
      <c r="B151" s="7"/>
      <c r="C151" s="7"/>
      <c r="D151" s="4"/>
      <c r="E151" s="7"/>
      <c r="F151" s="7"/>
      <c r="G151" s="295"/>
      <c r="H151" s="296"/>
      <c r="I151" s="297"/>
      <c r="J151" s="40" t="s">
        <v>37</v>
      </c>
      <c r="K151" s="40"/>
      <c r="L151" s="40"/>
      <c r="M151" s="41"/>
      <c r="N151" s="2"/>
      <c r="V151" s="50"/>
    </row>
    <row r="152" spans="1:22" ht="21" thickBot="1" x14ac:dyDescent="0.3">
      <c r="A152" s="291"/>
      <c r="B152" s="75" t="s">
        <v>30</v>
      </c>
      <c r="C152" s="75" t="s">
        <v>32</v>
      </c>
      <c r="D152" s="75" t="s">
        <v>17</v>
      </c>
      <c r="E152" s="298" t="s">
        <v>34</v>
      </c>
      <c r="F152" s="298"/>
      <c r="G152" s="299"/>
      <c r="H152" s="300"/>
      <c r="I152" s="301"/>
      <c r="J152" s="12" t="s">
        <v>38</v>
      </c>
      <c r="K152" s="13"/>
      <c r="L152" s="13"/>
      <c r="M152" s="14"/>
      <c r="N152" s="2"/>
      <c r="V152" s="50"/>
    </row>
    <row r="153" spans="1:22" ht="13.8" thickBot="1" x14ac:dyDescent="0.3">
      <c r="A153" s="292"/>
      <c r="B153" s="8"/>
      <c r="C153" s="8"/>
      <c r="D153" s="9"/>
      <c r="E153" s="10" t="s">
        <v>2</v>
      </c>
      <c r="F153" s="11"/>
      <c r="G153" s="302"/>
      <c r="H153" s="303"/>
      <c r="I153" s="304"/>
      <c r="J153" s="12" t="s">
        <v>39</v>
      </c>
      <c r="K153" s="13"/>
      <c r="L153" s="13"/>
      <c r="M153" s="14"/>
      <c r="N153" s="2"/>
      <c r="V153" s="50"/>
    </row>
    <row r="154" spans="1:22" ht="21.6" thickTop="1" thickBot="1" x14ac:dyDescent="0.3">
      <c r="A154" s="290">
        <f t="shared" ref="A154" si="31">A150+1</f>
        <v>35</v>
      </c>
      <c r="B154" s="74" t="s">
        <v>29</v>
      </c>
      <c r="C154" s="74" t="s">
        <v>31</v>
      </c>
      <c r="D154" s="74" t="s">
        <v>18</v>
      </c>
      <c r="E154" s="293" t="s">
        <v>33</v>
      </c>
      <c r="F154" s="293"/>
      <c r="G154" s="293" t="s">
        <v>24</v>
      </c>
      <c r="H154" s="294"/>
      <c r="I154" s="45"/>
      <c r="J154" s="42" t="s">
        <v>0</v>
      </c>
      <c r="K154" s="43"/>
      <c r="L154" s="43"/>
      <c r="M154" s="44"/>
      <c r="N154" s="2"/>
      <c r="V154" s="50"/>
    </row>
    <row r="155" spans="1:22" ht="13.8" thickBot="1" x14ac:dyDescent="0.3">
      <c r="A155" s="291"/>
      <c r="B155" s="7"/>
      <c r="C155" s="7"/>
      <c r="D155" s="4"/>
      <c r="E155" s="7"/>
      <c r="F155" s="7"/>
      <c r="G155" s="295"/>
      <c r="H155" s="296"/>
      <c r="I155" s="297"/>
      <c r="J155" s="40" t="s">
        <v>37</v>
      </c>
      <c r="K155" s="40"/>
      <c r="L155" s="40"/>
      <c r="M155" s="41"/>
      <c r="N155" s="2"/>
      <c r="V155" s="50"/>
    </row>
    <row r="156" spans="1:22" ht="21" thickBot="1" x14ac:dyDescent="0.3">
      <c r="A156" s="291"/>
      <c r="B156" s="75" t="s">
        <v>30</v>
      </c>
      <c r="C156" s="75" t="s">
        <v>32</v>
      </c>
      <c r="D156" s="75" t="s">
        <v>17</v>
      </c>
      <c r="E156" s="298" t="s">
        <v>34</v>
      </c>
      <c r="F156" s="298"/>
      <c r="G156" s="299"/>
      <c r="H156" s="300"/>
      <c r="I156" s="301"/>
      <c r="J156" s="12" t="s">
        <v>38</v>
      </c>
      <c r="K156" s="13"/>
      <c r="L156" s="13"/>
      <c r="M156" s="14"/>
      <c r="N156" s="2"/>
      <c r="V156" s="50"/>
    </row>
    <row r="157" spans="1:22" ht="13.8" thickBot="1" x14ac:dyDescent="0.3">
      <c r="A157" s="292"/>
      <c r="B157" s="8"/>
      <c r="C157" s="8"/>
      <c r="D157" s="9"/>
      <c r="E157" s="10" t="s">
        <v>2</v>
      </c>
      <c r="F157" s="11"/>
      <c r="G157" s="302"/>
      <c r="H157" s="303"/>
      <c r="I157" s="304"/>
      <c r="J157" s="12" t="s">
        <v>39</v>
      </c>
      <c r="K157" s="13"/>
      <c r="L157" s="13"/>
      <c r="M157" s="14"/>
      <c r="N157" s="2"/>
      <c r="V157" s="50"/>
    </row>
    <row r="158" spans="1:22" ht="21.6" thickTop="1" thickBot="1" x14ac:dyDescent="0.3">
      <c r="A158" s="290">
        <f t="shared" ref="A158" si="32">A154+1</f>
        <v>36</v>
      </c>
      <c r="B158" s="74" t="s">
        <v>29</v>
      </c>
      <c r="C158" s="74" t="s">
        <v>31</v>
      </c>
      <c r="D158" s="74" t="s">
        <v>18</v>
      </c>
      <c r="E158" s="293" t="s">
        <v>33</v>
      </c>
      <c r="F158" s="293"/>
      <c r="G158" s="293" t="s">
        <v>24</v>
      </c>
      <c r="H158" s="294"/>
      <c r="I158" s="45"/>
      <c r="J158" s="42" t="s">
        <v>0</v>
      </c>
      <c r="K158" s="43"/>
      <c r="L158" s="43"/>
      <c r="M158" s="44"/>
      <c r="N158" s="2"/>
      <c r="V158" s="50"/>
    </row>
    <row r="159" spans="1:22" ht="13.8" thickBot="1" x14ac:dyDescent="0.3">
      <c r="A159" s="291"/>
      <c r="B159" s="7"/>
      <c r="C159" s="7"/>
      <c r="D159" s="4"/>
      <c r="E159" s="7"/>
      <c r="F159" s="7"/>
      <c r="G159" s="295"/>
      <c r="H159" s="296"/>
      <c r="I159" s="297"/>
      <c r="J159" s="40" t="s">
        <v>37</v>
      </c>
      <c r="K159" s="40"/>
      <c r="L159" s="40"/>
      <c r="M159" s="41"/>
      <c r="N159" s="2"/>
      <c r="V159" s="50"/>
    </row>
    <row r="160" spans="1:22" ht="21" thickBot="1" x14ac:dyDescent="0.3">
      <c r="A160" s="291"/>
      <c r="B160" s="75" t="s">
        <v>30</v>
      </c>
      <c r="C160" s="75" t="s">
        <v>32</v>
      </c>
      <c r="D160" s="75" t="s">
        <v>17</v>
      </c>
      <c r="E160" s="298" t="s">
        <v>34</v>
      </c>
      <c r="F160" s="298"/>
      <c r="G160" s="299"/>
      <c r="H160" s="300"/>
      <c r="I160" s="301"/>
      <c r="J160" s="12" t="s">
        <v>38</v>
      </c>
      <c r="K160" s="13"/>
      <c r="L160" s="13"/>
      <c r="M160" s="14"/>
      <c r="N160" s="2"/>
      <c r="V160" s="50"/>
    </row>
    <row r="161" spans="1:22" ht="13.8" thickBot="1" x14ac:dyDescent="0.3">
      <c r="A161" s="292"/>
      <c r="B161" s="8"/>
      <c r="C161" s="8"/>
      <c r="D161" s="9"/>
      <c r="E161" s="10" t="s">
        <v>2</v>
      </c>
      <c r="F161" s="11"/>
      <c r="G161" s="302"/>
      <c r="H161" s="303"/>
      <c r="I161" s="304"/>
      <c r="J161" s="12" t="s">
        <v>39</v>
      </c>
      <c r="K161" s="13"/>
      <c r="L161" s="13"/>
      <c r="M161" s="14"/>
      <c r="N161" s="2"/>
      <c r="V161" s="50"/>
    </row>
    <row r="162" spans="1:22" ht="21.6" thickTop="1" thickBot="1" x14ac:dyDescent="0.3">
      <c r="A162" s="290">
        <f t="shared" ref="A162" si="33">A158+1</f>
        <v>37</v>
      </c>
      <c r="B162" s="74" t="s">
        <v>29</v>
      </c>
      <c r="C162" s="74" t="s">
        <v>31</v>
      </c>
      <c r="D162" s="74" t="s">
        <v>18</v>
      </c>
      <c r="E162" s="293" t="s">
        <v>33</v>
      </c>
      <c r="F162" s="293"/>
      <c r="G162" s="293" t="s">
        <v>24</v>
      </c>
      <c r="H162" s="294"/>
      <c r="I162" s="45"/>
      <c r="J162" s="42" t="s">
        <v>0</v>
      </c>
      <c r="K162" s="43"/>
      <c r="L162" s="43"/>
      <c r="M162" s="44"/>
      <c r="N162" s="2"/>
      <c r="V162" s="50"/>
    </row>
    <row r="163" spans="1:22" ht="13.8" thickBot="1" x14ac:dyDescent="0.3">
      <c r="A163" s="291"/>
      <c r="B163" s="7"/>
      <c r="C163" s="7"/>
      <c r="D163" s="4"/>
      <c r="E163" s="7"/>
      <c r="F163" s="7"/>
      <c r="G163" s="295"/>
      <c r="H163" s="296"/>
      <c r="I163" s="297"/>
      <c r="J163" s="40" t="s">
        <v>37</v>
      </c>
      <c r="K163" s="40"/>
      <c r="L163" s="40"/>
      <c r="M163" s="41"/>
      <c r="N163" s="2"/>
      <c r="V163" s="50"/>
    </row>
    <row r="164" spans="1:22" ht="21" thickBot="1" x14ac:dyDescent="0.3">
      <c r="A164" s="291"/>
      <c r="B164" s="75" t="s">
        <v>30</v>
      </c>
      <c r="C164" s="75" t="s">
        <v>32</v>
      </c>
      <c r="D164" s="75" t="s">
        <v>17</v>
      </c>
      <c r="E164" s="298" t="s">
        <v>34</v>
      </c>
      <c r="F164" s="298"/>
      <c r="G164" s="299"/>
      <c r="H164" s="300"/>
      <c r="I164" s="301"/>
      <c r="J164" s="12" t="s">
        <v>38</v>
      </c>
      <c r="K164" s="13"/>
      <c r="L164" s="13"/>
      <c r="M164" s="14"/>
      <c r="N164" s="2"/>
      <c r="V164" s="50"/>
    </row>
    <row r="165" spans="1:22" ht="13.8" thickBot="1" x14ac:dyDescent="0.3">
      <c r="A165" s="292"/>
      <c r="B165" s="8"/>
      <c r="C165" s="8"/>
      <c r="D165" s="9"/>
      <c r="E165" s="10" t="s">
        <v>2</v>
      </c>
      <c r="F165" s="11"/>
      <c r="G165" s="302"/>
      <c r="H165" s="303"/>
      <c r="I165" s="304"/>
      <c r="J165" s="12" t="s">
        <v>39</v>
      </c>
      <c r="K165" s="13"/>
      <c r="L165" s="13"/>
      <c r="M165" s="14"/>
      <c r="N165" s="2"/>
      <c r="V165" s="50"/>
    </row>
    <row r="166" spans="1:22" ht="21.6" thickTop="1" thickBot="1" x14ac:dyDescent="0.3">
      <c r="A166" s="290">
        <f t="shared" ref="A166" si="34">A162+1</f>
        <v>38</v>
      </c>
      <c r="B166" s="74" t="s">
        <v>29</v>
      </c>
      <c r="C166" s="74" t="s">
        <v>31</v>
      </c>
      <c r="D166" s="74" t="s">
        <v>18</v>
      </c>
      <c r="E166" s="293" t="s">
        <v>33</v>
      </c>
      <c r="F166" s="293"/>
      <c r="G166" s="293" t="s">
        <v>24</v>
      </c>
      <c r="H166" s="294"/>
      <c r="I166" s="45"/>
      <c r="J166" s="42" t="s">
        <v>0</v>
      </c>
      <c r="K166" s="43"/>
      <c r="L166" s="43"/>
      <c r="M166" s="44"/>
      <c r="N166" s="2"/>
      <c r="V166" s="50"/>
    </row>
    <row r="167" spans="1:22" ht="13.8" thickBot="1" x14ac:dyDescent="0.3">
      <c r="A167" s="291"/>
      <c r="B167" s="7"/>
      <c r="C167" s="7"/>
      <c r="D167" s="4"/>
      <c r="E167" s="7"/>
      <c r="F167" s="7"/>
      <c r="G167" s="295"/>
      <c r="H167" s="296"/>
      <c r="I167" s="297"/>
      <c r="J167" s="40" t="s">
        <v>37</v>
      </c>
      <c r="K167" s="40"/>
      <c r="L167" s="40"/>
      <c r="M167" s="41"/>
      <c r="N167" s="2"/>
      <c r="V167" s="50"/>
    </row>
    <row r="168" spans="1:22" ht="21" thickBot="1" x14ac:dyDescent="0.3">
      <c r="A168" s="291"/>
      <c r="B168" s="75" t="s">
        <v>30</v>
      </c>
      <c r="C168" s="75" t="s">
        <v>32</v>
      </c>
      <c r="D168" s="75" t="s">
        <v>17</v>
      </c>
      <c r="E168" s="298" t="s">
        <v>34</v>
      </c>
      <c r="F168" s="298"/>
      <c r="G168" s="299"/>
      <c r="H168" s="300"/>
      <c r="I168" s="301"/>
      <c r="J168" s="12" t="s">
        <v>38</v>
      </c>
      <c r="K168" s="13"/>
      <c r="L168" s="13"/>
      <c r="M168" s="14"/>
      <c r="N168" s="2"/>
      <c r="V168" s="50"/>
    </row>
    <row r="169" spans="1:22" ht="13.8" thickBot="1" x14ac:dyDescent="0.3">
      <c r="A169" s="292"/>
      <c r="B169" s="8"/>
      <c r="C169" s="8"/>
      <c r="D169" s="9"/>
      <c r="E169" s="10" t="s">
        <v>2</v>
      </c>
      <c r="F169" s="11"/>
      <c r="G169" s="302"/>
      <c r="H169" s="303"/>
      <c r="I169" s="304"/>
      <c r="J169" s="12" t="s">
        <v>39</v>
      </c>
      <c r="K169" s="13"/>
      <c r="L169" s="13"/>
      <c r="M169" s="14"/>
      <c r="N169" s="2"/>
      <c r="V169" s="50"/>
    </row>
    <row r="170" spans="1:22" ht="21.6" thickTop="1" thickBot="1" x14ac:dyDescent="0.3">
      <c r="A170" s="290">
        <f t="shared" ref="A170" si="35">A166+1</f>
        <v>39</v>
      </c>
      <c r="B170" s="74" t="s">
        <v>29</v>
      </c>
      <c r="C170" s="74" t="s">
        <v>31</v>
      </c>
      <c r="D170" s="74" t="s">
        <v>18</v>
      </c>
      <c r="E170" s="293" t="s">
        <v>33</v>
      </c>
      <c r="F170" s="293"/>
      <c r="G170" s="293" t="s">
        <v>24</v>
      </c>
      <c r="H170" s="294"/>
      <c r="I170" s="45"/>
      <c r="J170" s="42" t="s">
        <v>0</v>
      </c>
      <c r="K170" s="43"/>
      <c r="L170" s="43"/>
      <c r="M170" s="44"/>
      <c r="N170" s="2"/>
      <c r="V170" s="50"/>
    </row>
    <row r="171" spans="1:22" ht="13.8" thickBot="1" x14ac:dyDescent="0.3">
      <c r="A171" s="291"/>
      <c r="B171" s="7"/>
      <c r="C171" s="7"/>
      <c r="D171" s="4"/>
      <c r="E171" s="7"/>
      <c r="F171" s="7"/>
      <c r="G171" s="295"/>
      <c r="H171" s="296"/>
      <c r="I171" s="297"/>
      <c r="J171" s="40" t="s">
        <v>37</v>
      </c>
      <c r="K171" s="40"/>
      <c r="L171" s="40"/>
      <c r="M171" s="41"/>
      <c r="N171" s="2"/>
      <c r="V171" s="50"/>
    </row>
    <row r="172" spans="1:22" ht="21" thickBot="1" x14ac:dyDescent="0.3">
      <c r="A172" s="291"/>
      <c r="B172" s="75" t="s">
        <v>30</v>
      </c>
      <c r="C172" s="75" t="s">
        <v>32</v>
      </c>
      <c r="D172" s="75" t="s">
        <v>17</v>
      </c>
      <c r="E172" s="298" t="s">
        <v>34</v>
      </c>
      <c r="F172" s="298"/>
      <c r="G172" s="299"/>
      <c r="H172" s="300"/>
      <c r="I172" s="301"/>
      <c r="J172" s="12" t="s">
        <v>38</v>
      </c>
      <c r="K172" s="13"/>
      <c r="L172" s="13"/>
      <c r="M172" s="14"/>
      <c r="N172" s="2"/>
      <c r="V172" s="50"/>
    </row>
    <row r="173" spans="1:22" ht="13.8" thickBot="1" x14ac:dyDescent="0.3">
      <c r="A173" s="292"/>
      <c r="B173" s="8"/>
      <c r="C173" s="8"/>
      <c r="D173" s="9"/>
      <c r="E173" s="10" t="s">
        <v>2</v>
      </c>
      <c r="F173" s="11"/>
      <c r="G173" s="302"/>
      <c r="H173" s="303"/>
      <c r="I173" s="304"/>
      <c r="J173" s="12" t="s">
        <v>39</v>
      </c>
      <c r="K173" s="13"/>
      <c r="L173" s="13"/>
      <c r="M173" s="14"/>
      <c r="N173" s="2"/>
      <c r="V173" s="50"/>
    </row>
    <row r="174" spans="1:22" ht="21.6" thickTop="1" thickBot="1" x14ac:dyDescent="0.3">
      <c r="A174" s="290">
        <f t="shared" ref="A174" si="36">A170+1</f>
        <v>40</v>
      </c>
      <c r="B174" s="74" t="s">
        <v>29</v>
      </c>
      <c r="C174" s="74" t="s">
        <v>31</v>
      </c>
      <c r="D174" s="74" t="s">
        <v>18</v>
      </c>
      <c r="E174" s="293" t="s">
        <v>33</v>
      </c>
      <c r="F174" s="293"/>
      <c r="G174" s="293" t="s">
        <v>24</v>
      </c>
      <c r="H174" s="294"/>
      <c r="I174" s="45"/>
      <c r="J174" s="42" t="s">
        <v>0</v>
      </c>
      <c r="K174" s="43"/>
      <c r="L174" s="43"/>
      <c r="M174" s="44"/>
      <c r="N174" s="2"/>
      <c r="V174" s="50"/>
    </row>
    <row r="175" spans="1:22" ht="13.8" thickBot="1" x14ac:dyDescent="0.3">
      <c r="A175" s="291"/>
      <c r="B175" s="7"/>
      <c r="C175" s="7"/>
      <c r="D175" s="4"/>
      <c r="E175" s="7"/>
      <c r="F175" s="7"/>
      <c r="G175" s="295"/>
      <c r="H175" s="296"/>
      <c r="I175" s="297"/>
      <c r="J175" s="40" t="s">
        <v>37</v>
      </c>
      <c r="K175" s="40"/>
      <c r="L175" s="40"/>
      <c r="M175" s="41"/>
      <c r="N175" s="2"/>
      <c r="V175" s="50"/>
    </row>
    <row r="176" spans="1:22" ht="21" thickBot="1" x14ac:dyDescent="0.3">
      <c r="A176" s="291"/>
      <c r="B176" s="75" t="s">
        <v>30</v>
      </c>
      <c r="C176" s="75" t="s">
        <v>32</v>
      </c>
      <c r="D176" s="75" t="s">
        <v>17</v>
      </c>
      <c r="E176" s="298" t="s">
        <v>34</v>
      </c>
      <c r="F176" s="298"/>
      <c r="G176" s="299"/>
      <c r="H176" s="300"/>
      <c r="I176" s="301"/>
      <c r="J176" s="12" t="s">
        <v>38</v>
      </c>
      <c r="K176" s="13"/>
      <c r="L176" s="13"/>
      <c r="M176" s="14"/>
      <c r="N176" s="2"/>
      <c r="V176" s="50"/>
    </row>
    <row r="177" spans="1:22" ht="13.8" thickBot="1" x14ac:dyDescent="0.3">
      <c r="A177" s="292"/>
      <c r="B177" s="8"/>
      <c r="C177" s="8"/>
      <c r="D177" s="9"/>
      <c r="E177" s="10" t="s">
        <v>2</v>
      </c>
      <c r="F177" s="11"/>
      <c r="G177" s="302"/>
      <c r="H177" s="303"/>
      <c r="I177" s="304"/>
      <c r="J177" s="12" t="s">
        <v>39</v>
      </c>
      <c r="K177" s="13"/>
      <c r="L177" s="13"/>
      <c r="M177" s="14"/>
      <c r="N177" s="2"/>
      <c r="V177" s="50"/>
    </row>
    <row r="178" spans="1:22" ht="21.6" thickTop="1" thickBot="1" x14ac:dyDescent="0.3">
      <c r="A178" s="290">
        <f t="shared" ref="A178" si="37">A174+1</f>
        <v>41</v>
      </c>
      <c r="B178" s="74" t="s">
        <v>29</v>
      </c>
      <c r="C178" s="74" t="s">
        <v>31</v>
      </c>
      <c r="D178" s="74" t="s">
        <v>18</v>
      </c>
      <c r="E178" s="293" t="s">
        <v>33</v>
      </c>
      <c r="F178" s="293"/>
      <c r="G178" s="293" t="s">
        <v>24</v>
      </c>
      <c r="H178" s="294"/>
      <c r="I178" s="45"/>
      <c r="J178" s="42" t="s">
        <v>0</v>
      </c>
      <c r="K178" s="43"/>
      <c r="L178" s="43"/>
      <c r="M178" s="44"/>
      <c r="N178" s="2"/>
      <c r="V178" s="50"/>
    </row>
    <row r="179" spans="1:22" ht="13.8" thickBot="1" x14ac:dyDescent="0.3">
      <c r="A179" s="291"/>
      <c r="B179" s="7"/>
      <c r="C179" s="7"/>
      <c r="D179" s="4"/>
      <c r="E179" s="7"/>
      <c r="F179" s="7"/>
      <c r="G179" s="295"/>
      <c r="H179" s="296"/>
      <c r="I179" s="297"/>
      <c r="J179" s="40" t="s">
        <v>37</v>
      </c>
      <c r="K179" s="40"/>
      <c r="L179" s="40"/>
      <c r="M179" s="41"/>
      <c r="N179" s="2"/>
      <c r="V179" s="50">
        <v>0</v>
      </c>
    </row>
    <row r="180" spans="1:22" ht="21" thickBot="1" x14ac:dyDescent="0.3">
      <c r="A180" s="291"/>
      <c r="B180" s="75" t="s">
        <v>30</v>
      </c>
      <c r="C180" s="75" t="s">
        <v>32</v>
      </c>
      <c r="D180" s="75" t="s">
        <v>17</v>
      </c>
      <c r="E180" s="298" t="s">
        <v>34</v>
      </c>
      <c r="F180" s="298"/>
      <c r="G180" s="299"/>
      <c r="H180" s="300"/>
      <c r="I180" s="301"/>
      <c r="J180" s="12" t="s">
        <v>38</v>
      </c>
      <c r="K180" s="13"/>
      <c r="L180" s="13"/>
      <c r="M180" s="14"/>
      <c r="N180" s="2"/>
      <c r="V180" s="50"/>
    </row>
    <row r="181" spans="1:22" ht="13.8" thickBot="1" x14ac:dyDescent="0.3">
      <c r="A181" s="292"/>
      <c r="B181" s="8"/>
      <c r="C181" s="8"/>
      <c r="D181" s="9"/>
      <c r="E181" s="10" t="s">
        <v>2</v>
      </c>
      <c r="F181" s="11"/>
      <c r="G181" s="302"/>
      <c r="H181" s="303"/>
      <c r="I181" s="304"/>
      <c r="J181" s="12" t="s">
        <v>39</v>
      </c>
      <c r="K181" s="13"/>
      <c r="L181" s="13"/>
      <c r="M181" s="14"/>
      <c r="N181" s="2"/>
      <c r="V181" s="50"/>
    </row>
    <row r="182" spans="1:22" ht="21.6" thickTop="1" thickBot="1" x14ac:dyDescent="0.3">
      <c r="A182" s="290">
        <f t="shared" ref="A182" si="38">A178+1</f>
        <v>42</v>
      </c>
      <c r="B182" s="74" t="s">
        <v>29</v>
      </c>
      <c r="C182" s="74" t="s">
        <v>31</v>
      </c>
      <c r="D182" s="74" t="s">
        <v>18</v>
      </c>
      <c r="E182" s="293" t="s">
        <v>33</v>
      </c>
      <c r="F182" s="293"/>
      <c r="G182" s="293" t="s">
        <v>24</v>
      </c>
      <c r="H182" s="294"/>
      <c r="I182" s="45"/>
      <c r="J182" s="42" t="s">
        <v>0</v>
      </c>
      <c r="K182" s="43"/>
      <c r="L182" s="43"/>
      <c r="M182" s="44"/>
      <c r="N182" s="2"/>
      <c r="V182" s="50"/>
    </row>
    <row r="183" spans="1:22" ht="13.8" thickBot="1" x14ac:dyDescent="0.3">
      <c r="A183" s="291"/>
      <c r="B183" s="7"/>
      <c r="C183" s="7"/>
      <c r="D183" s="4"/>
      <c r="E183" s="7"/>
      <c r="F183" s="7"/>
      <c r="G183" s="295"/>
      <c r="H183" s="296"/>
      <c r="I183" s="297"/>
      <c r="J183" s="40" t="s">
        <v>37</v>
      </c>
      <c r="K183" s="40"/>
      <c r="L183" s="40"/>
      <c r="M183" s="41"/>
      <c r="N183" s="2"/>
      <c r="V183" s="50">
        <v>0</v>
      </c>
    </row>
    <row r="184" spans="1:22" ht="21" thickBot="1" x14ac:dyDescent="0.3">
      <c r="A184" s="291"/>
      <c r="B184" s="75" t="s">
        <v>30</v>
      </c>
      <c r="C184" s="75" t="s">
        <v>32</v>
      </c>
      <c r="D184" s="75" t="s">
        <v>17</v>
      </c>
      <c r="E184" s="298" t="s">
        <v>34</v>
      </c>
      <c r="F184" s="298"/>
      <c r="G184" s="299"/>
      <c r="H184" s="300"/>
      <c r="I184" s="301"/>
      <c r="J184" s="12" t="s">
        <v>38</v>
      </c>
      <c r="K184" s="13"/>
      <c r="L184" s="13"/>
      <c r="M184" s="14"/>
      <c r="N184" s="2"/>
      <c r="V184" s="50"/>
    </row>
    <row r="185" spans="1:22" ht="13.8" thickBot="1" x14ac:dyDescent="0.3">
      <c r="A185" s="292"/>
      <c r="B185" s="8"/>
      <c r="C185" s="8"/>
      <c r="D185" s="9"/>
      <c r="E185" s="10" t="s">
        <v>2</v>
      </c>
      <c r="F185" s="11"/>
      <c r="G185" s="302"/>
      <c r="H185" s="303"/>
      <c r="I185" s="304"/>
      <c r="J185" s="12" t="s">
        <v>39</v>
      </c>
      <c r="K185" s="13"/>
      <c r="L185" s="13"/>
      <c r="M185" s="14"/>
      <c r="N185" s="2"/>
      <c r="V185" s="50"/>
    </row>
    <row r="186" spans="1:22" ht="21.6" thickTop="1" thickBot="1" x14ac:dyDescent="0.3">
      <c r="A186" s="290">
        <f t="shared" ref="A186" si="39">A182+1</f>
        <v>43</v>
      </c>
      <c r="B186" s="74" t="s">
        <v>29</v>
      </c>
      <c r="C186" s="74" t="s">
        <v>31</v>
      </c>
      <c r="D186" s="74" t="s">
        <v>18</v>
      </c>
      <c r="E186" s="293" t="s">
        <v>33</v>
      </c>
      <c r="F186" s="293"/>
      <c r="G186" s="293" t="s">
        <v>24</v>
      </c>
      <c r="H186" s="294"/>
      <c r="I186" s="45"/>
      <c r="J186" s="42" t="s">
        <v>0</v>
      </c>
      <c r="K186" s="43"/>
      <c r="L186" s="43"/>
      <c r="M186" s="44"/>
      <c r="N186" s="2"/>
      <c r="V186" s="50"/>
    </row>
    <row r="187" spans="1:22" ht="13.8" thickBot="1" x14ac:dyDescent="0.3">
      <c r="A187" s="291"/>
      <c r="B187" s="7"/>
      <c r="C187" s="7"/>
      <c r="D187" s="4"/>
      <c r="E187" s="7"/>
      <c r="F187" s="7"/>
      <c r="G187" s="295"/>
      <c r="H187" s="296"/>
      <c r="I187" s="297"/>
      <c r="J187" s="40" t="s">
        <v>37</v>
      </c>
      <c r="K187" s="40"/>
      <c r="L187" s="40"/>
      <c r="M187" s="41"/>
      <c r="N187" s="2"/>
      <c r="V187" s="50">
        <v>0</v>
      </c>
    </row>
    <row r="188" spans="1:22" ht="21" thickBot="1" x14ac:dyDescent="0.3">
      <c r="A188" s="291"/>
      <c r="B188" s="75" t="s">
        <v>30</v>
      </c>
      <c r="C188" s="75" t="s">
        <v>32</v>
      </c>
      <c r="D188" s="75" t="s">
        <v>17</v>
      </c>
      <c r="E188" s="298" t="s">
        <v>34</v>
      </c>
      <c r="F188" s="298"/>
      <c r="G188" s="299"/>
      <c r="H188" s="300"/>
      <c r="I188" s="301"/>
      <c r="J188" s="12" t="s">
        <v>38</v>
      </c>
      <c r="K188" s="13"/>
      <c r="L188" s="13"/>
      <c r="M188" s="14"/>
      <c r="N188" s="2"/>
      <c r="V188" s="50"/>
    </row>
    <row r="189" spans="1:22" ht="13.8" thickBot="1" x14ac:dyDescent="0.3">
      <c r="A189" s="292"/>
      <c r="B189" s="8"/>
      <c r="C189" s="8"/>
      <c r="D189" s="9"/>
      <c r="E189" s="10" t="s">
        <v>2</v>
      </c>
      <c r="F189" s="11"/>
      <c r="G189" s="302"/>
      <c r="H189" s="303"/>
      <c r="I189" s="304"/>
      <c r="J189" s="12" t="s">
        <v>39</v>
      </c>
      <c r="K189" s="13"/>
      <c r="L189" s="13"/>
      <c r="M189" s="14"/>
      <c r="N189" s="2"/>
      <c r="V189" s="50"/>
    </row>
    <row r="190" spans="1:22" ht="21.6" thickTop="1" thickBot="1" x14ac:dyDescent="0.3">
      <c r="A190" s="290">
        <f t="shared" ref="A190" si="40">A186+1</f>
        <v>44</v>
      </c>
      <c r="B190" s="74" t="s">
        <v>29</v>
      </c>
      <c r="C190" s="74" t="s">
        <v>31</v>
      </c>
      <c r="D190" s="74" t="s">
        <v>18</v>
      </c>
      <c r="E190" s="293" t="s">
        <v>33</v>
      </c>
      <c r="F190" s="293"/>
      <c r="G190" s="293" t="s">
        <v>24</v>
      </c>
      <c r="H190" s="294"/>
      <c r="I190" s="45"/>
      <c r="J190" s="42" t="s">
        <v>0</v>
      </c>
      <c r="K190" s="43"/>
      <c r="L190" s="43"/>
      <c r="M190" s="44"/>
      <c r="N190" s="2"/>
      <c r="V190" s="50"/>
    </row>
    <row r="191" spans="1:22" ht="13.8" thickBot="1" x14ac:dyDescent="0.3">
      <c r="A191" s="291"/>
      <c r="B191" s="7"/>
      <c r="C191" s="7"/>
      <c r="D191" s="4"/>
      <c r="E191" s="7"/>
      <c r="F191" s="7"/>
      <c r="G191" s="295"/>
      <c r="H191" s="296"/>
      <c r="I191" s="297"/>
      <c r="J191" s="40" t="s">
        <v>37</v>
      </c>
      <c r="K191" s="40"/>
      <c r="L191" s="40"/>
      <c r="M191" s="41"/>
      <c r="N191" s="2"/>
      <c r="V191" s="50">
        <v>0</v>
      </c>
    </row>
    <row r="192" spans="1:22" ht="21" thickBot="1" x14ac:dyDescent="0.3">
      <c r="A192" s="291"/>
      <c r="B192" s="75" t="s">
        <v>30</v>
      </c>
      <c r="C192" s="75" t="s">
        <v>32</v>
      </c>
      <c r="D192" s="75" t="s">
        <v>17</v>
      </c>
      <c r="E192" s="298" t="s">
        <v>34</v>
      </c>
      <c r="F192" s="298"/>
      <c r="G192" s="299"/>
      <c r="H192" s="300"/>
      <c r="I192" s="301"/>
      <c r="J192" s="12" t="s">
        <v>38</v>
      </c>
      <c r="K192" s="13"/>
      <c r="L192" s="13"/>
      <c r="M192" s="14"/>
      <c r="N192" s="2"/>
      <c r="V192" s="50"/>
    </row>
    <row r="193" spans="1:22" ht="13.8" thickBot="1" x14ac:dyDescent="0.3">
      <c r="A193" s="292"/>
      <c r="B193" s="8"/>
      <c r="C193" s="8"/>
      <c r="D193" s="9"/>
      <c r="E193" s="10" t="s">
        <v>2</v>
      </c>
      <c r="F193" s="11"/>
      <c r="G193" s="302"/>
      <c r="H193" s="303"/>
      <c r="I193" s="304"/>
      <c r="J193" s="12" t="s">
        <v>39</v>
      </c>
      <c r="K193" s="13"/>
      <c r="L193" s="13"/>
      <c r="M193" s="14"/>
      <c r="N193" s="2"/>
      <c r="V193" s="50"/>
    </row>
    <row r="194" spans="1:22" ht="21.6" thickTop="1" thickBot="1" x14ac:dyDescent="0.3">
      <c r="A194" s="290">
        <f t="shared" ref="A194" si="41">A190+1</f>
        <v>45</v>
      </c>
      <c r="B194" s="74" t="s">
        <v>29</v>
      </c>
      <c r="C194" s="74" t="s">
        <v>31</v>
      </c>
      <c r="D194" s="74" t="s">
        <v>18</v>
      </c>
      <c r="E194" s="293" t="s">
        <v>33</v>
      </c>
      <c r="F194" s="293"/>
      <c r="G194" s="293" t="s">
        <v>24</v>
      </c>
      <c r="H194" s="294"/>
      <c r="I194" s="45"/>
      <c r="J194" s="42" t="s">
        <v>0</v>
      </c>
      <c r="K194" s="43"/>
      <c r="L194" s="43"/>
      <c r="M194" s="44"/>
      <c r="N194" s="2"/>
      <c r="V194" s="50"/>
    </row>
    <row r="195" spans="1:22" ht="13.8" thickBot="1" x14ac:dyDescent="0.3">
      <c r="A195" s="291"/>
      <c r="B195" s="7"/>
      <c r="C195" s="7"/>
      <c r="D195" s="4"/>
      <c r="E195" s="7"/>
      <c r="F195" s="7"/>
      <c r="G195" s="295"/>
      <c r="H195" s="296"/>
      <c r="I195" s="297"/>
      <c r="J195" s="40" t="s">
        <v>37</v>
      </c>
      <c r="K195" s="40"/>
      <c r="L195" s="40"/>
      <c r="M195" s="41"/>
      <c r="N195" s="2"/>
      <c r="V195" s="50">
        <v>0</v>
      </c>
    </row>
    <row r="196" spans="1:22" ht="21" thickBot="1" x14ac:dyDescent="0.3">
      <c r="A196" s="291"/>
      <c r="B196" s="75" t="s">
        <v>30</v>
      </c>
      <c r="C196" s="75" t="s">
        <v>32</v>
      </c>
      <c r="D196" s="75" t="s">
        <v>17</v>
      </c>
      <c r="E196" s="298" t="s">
        <v>34</v>
      </c>
      <c r="F196" s="298"/>
      <c r="G196" s="299"/>
      <c r="H196" s="300"/>
      <c r="I196" s="301"/>
      <c r="J196" s="12" t="s">
        <v>38</v>
      </c>
      <c r="K196" s="13"/>
      <c r="L196" s="13"/>
      <c r="M196" s="14"/>
      <c r="N196" s="2"/>
      <c r="V196" s="50"/>
    </row>
    <row r="197" spans="1:22" ht="13.8" thickBot="1" x14ac:dyDescent="0.3">
      <c r="A197" s="292"/>
      <c r="B197" s="8"/>
      <c r="C197" s="8"/>
      <c r="D197" s="9"/>
      <c r="E197" s="10" t="s">
        <v>2</v>
      </c>
      <c r="F197" s="11"/>
      <c r="G197" s="302"/>
      <c r="H197" s="303"/>
      <c r="I197" s="304"/>
      <c r="J197" s="12" t="s">
        <v>39</v>
      </c>
      <c r="K197" s="13"/>
      <c r="L197" s="13"/>
      <c r="M197" s="14"/>
      <c r="N197" s="2"/>
      <c r="V197" s="50"/>
    </row>
    <row r="198" spans="1:22" ht="21.6" thickTop="1" thickBot="1" x14ac:dyDescent="0.3">
      <c r="A198" s="290">
        <f t="shared" ref="A198" si="42">A194+1</f>
        <v>46</v>
      </c>
      <c r="B198" s="74" t="s">
        <v>29</v>
      </c>
      <c r="C198" s="74" t="s">
        <v>31</v>
      </c>
      <c r="D198" s="74" t="s">
        <v>18</v>
      </c>
      <c r="E198" s="293" t="s">
        <v>33</v>
      </c>
      <c r="F198" s="293"/>
      <c r="G198" s="293" t="s">
        <v>24</v>
      </c>
      <c r="H198" s="294"/>
      <c r="I198" s="45"/>
      <c r="J198" s="42" t="s">
        <v>0</v>
      </c>
      <c r="K198" s="43"/>
      <c r="L198" s="43"/>
      <c r="M198" s="44"/>
      <c r="N198" s="2"/>
      <c r="V198" s="50"/>
    </row>
    <row r="199" spans="1:22" ht="13.8" thickBot="1" x14ac:dyDescent="0.3">
      <c r="A199" s="291"/>
      <c r="B199" s="7"/>
      <c r="C199" s="7"/>
      <c r="D199" s="4"/>
      <c r="E199" s="7"/>
      <c r="F199" s="7"/>
      <c r="G199" s="295"/>
      <c r="H199" s="296"/>
      <c r="I199" s="297"/>
      <c r="J199" s="40" t="s">
        <v>37</v>
      </c>
      <c r="K199" s="40"/>
      <c r="L199" s="40"/>
      <c r="M199" s="41"/>
      <c r="N199" s="2"/>
      <c r="V199" s="50">
        <v>0</v>
      </c>
    </row>
    <row r="200" spans="1:22" ht="21" thickBot="1" x14ac:dyDescent="0.3">
      <c r="A200" s="291"/>
      <c r="B200" s="75" t="s">
        <v>30</v>
      </c>
      <c r="C200" s="75" t="s">
        <v>32</v>
      </c>
      <c r="D200" s="75" t="s">
        <v>17</v>
      </c>
      <c r="E200" s="298" t="s">
        <v>34</v>
      </c>
      <c r="F200" s="298"/>
      <c r="G200" s="299"/>
      <c r="H200" s="300"/>
      <c r="I200" s="301"/>
      <c r="J200" s="12" t="s">
        <v>38</v>
      </c>
      <c r="K200" s="13"/>
      <c r="L200" s="13"/>
      <c r="M200" s="14"/>
      <c r="N200" s="2"/>
      <c r="V200" s="50"/>
    </row>
    <row r="201" spans="1:22" ht="13.8" thickBot="1" x14ac:dyDescent="0.3">
      <c r="A201" s="292"/>
      <c r="B201" s="8"/>
      <c r="C201" s="8"/>
      <c r="D201" s="9"/>
      <c r="E201" s="10" t="s">
        <v>2</v>
      </c>
      <c r="F201" s="11"/>
      <c r="G201" s="302"/>
      <c r="H201" s="303"/>
      <c r="I201" s="304"/>
      <c r="J201" s="12" t="s">
        <v>39</v>
      </c>
      <c r="K201" s="13"/>
      <c r="L201" s="13"/>
      <c r="M201" s="14"/>
      <c r="N201" s="2"/>
      <c r="V201" s="50"/>
    </row>
    <row r="202" spans="1:22" ht="21.6" thickTop="1" thickBot="1" x14ac:dyDescent="0.3">
      <c r="A202" s="290">
        <f t="shared" ref="A202" si="43">A198+1</f>
        <v>47</v>
      </c>
      <c r="B202" s="74" t="s">
        <v>29</v>
      </c>
      <c r="C202" s="74" t="s">
        <v>31</v>
      </c>
      <c r="D202" s="74" t="s">
        <v>18</v>
      </c>
      <c r="E202" s="293" t="s">
        <v>33</v>
      </c>
      <c r="F202" s="293"/>
      <c r="G202" s="293" t="s">
        <v>24</v>
      </c>
      <c r="H202" s="294"/>
      <c r="I202" s="45"/>
      <c r="J202" s="42" t="s">
        <v>0</v>
      </c>
      <c r="K202" s="43"/>
      <c r="L202" s="43"/>
      <c r="M202" s="44"/>
      <c r="N202" s="2"/>
      <c r="V202" s="50"/>
    </row>
    <row r="203" spans="1:22" ht="13.8" thickBot="1" x14ac:dyDescent="0.3">
      <c r="A203" s="291"/>
      <c r="B203" s="7"/>
      <c r="C203" s="7"/>
      <c r="D203" s="4"/>
      <c r="E203" s="7"/>
      <c r="F203" s="7"/>
      <c r="G203" s="295"/>
      <c r="H203" s="296"/>
      <c r="I203" s="297"/>
      <c r="J203" s="40" t="s">
        <v>37</v>
      </c>
      <c r="K203" s="40"/>
      <c r="L203" s="40"/>
      <c r="M203" s="41"/>
      <c r="N203" s="2"/>
      <c r="V203" s="50">
        <v>0</v>
      </c>
    </row>
    <row r="204" spans="1:22" ht="21" thickBot="1" x14ac:dyDescent="0.3">
      <c r="A204" s="291"/>
      <c r="B204" s="75" t="s">
        <v>30</v>
      </c>
      <c r="C204" s="75" t="s">
        <v>32</v>
      </c>
      <c r="D204" s="75" t="s">
        <v>17</v>
      </c>
      <c r="E204" s="298" t="s">
        <v>34</v>
      </c>
      <c r="F204" s="298"/>
      <c r="G204" s="299"/>
      <c r="H204" s="300"/>
      <c r="I204" s="301"/>
      <c r="J204" s="12" t="s">
        <v>38</v>
      </c>
      <c r="K204" s="13"/>
      <c r="L204" s="13"/>
      <c r="M204" s="14"/>
      <c r="N204" s="2"/>
      <c r="V204" s="50"/>
    </row>
    <row r="205" spans="1:22" ht="13.8" thickBot="1" x14ac:dyDescent="0.3">
      <c r="A205" s="292"/>
      <c r="B205" s="8"/>
      <c r="C205" s="8"/>
      <c r="D205" s="9"/>
      <c r="E205" s="10" t="s">
        <v>2</v>
      </c>
      <c r="F205" s="11"/>
      <c r="G205" s="302"/>
      <c r="H205" s="303"/>
      <c r="I205" s="304"/>
      <c r="J205" s="12" t="s">
        <v>39</v>
      </c>
      <c r="K205" s="13"/>
      <c r="L205" s="13"/>
      <c r="M205" s="14"/>
      <c r="N205" s="2"/>
      <c r="V205" s="50"/>
    </row>
    <row r="206" spans="1:22" ht="21.6" thickTop="1" thickBot="1" x14ac:dyDescent="0.3">
      <c r="A206" s="290">
        <f t="shared" ref="A206" si="44">A202+1</f>
        <v>48</v>
      </c>
      <c r="B206" s="74" t="s">
        <v>29</v>
      </c>
      <c r="C206" s="74" t="s">
        <v>31</v>
      </c>
      <c r="D206" s="74" t="s">
        <v>18</v>
      </c>
      <c r="E206" s="293" t="s">
        <v>33</v>
      </c>
      <c r="F206" s="293"/>
      <c r="G206" s="293" t="s">
        <v>24</v>
      </c>
      <c r="H206" s="294"/>
      <c r="I206" s="45"/>
      <c r="J206" s="42" t="s">
        <v>0</v>
      </c>
      <c r="K206" s="43"/>
      <c r="L206" s="43"/>
      <c r="M206" s="44"/>
      <c r="N206" s="2"/>
      <c r="V206" s="50"/>
    </row>
    <row r="207" spans="1:22" ht="13.8" thickBot="1" x14ac:dyDescent="0.3">
      <c r="A207" s="291"/>
      <c r="B207" s="7"/>
      <c r="C207" s="7"/>
      <c r="D207" s="4"/>
      <c r="E207" s="7"/>
      <c r="F207" s="7"/>
      <c r="G207" s="295"/>
      <c r="H207" s="296"/>
      <c r="I207" s="297"/>
      <c r="J207" s="40" t="s">
        <v>37</v>
      </c>
      <c r="K207" s="40"/>
      <c r="L207" s="40"/>
      <c r="M207" s="41"/>
      <c r="N207" s="2"/>
      <c r="V207" s="50">
        <v>0</v>
      </c>
    </row>
    <row r="208" spans="1:22" ht="21" thickBot="1" x14ac:dyDescent="0.3">
      <c r="A208" s="291"/>
      <c r="B208" s="75" t="s">
        <v>30</v>
      </c>
      <c r="C208" s="75" t="s">
        <v>32</v>
      </c>
      <c r="D208" s="75" t="s">
        <v>17</v>
      </c>
      <c r="E208" s="298" t="s">
        <v>34</v>
      </c>
      <c r="F208" s="298"/>
      <c r="G208" s="299"/>
      <c r="H208" s="300"/>
      <c r="I208" s="301"/>
      <c r="J208" s="12" t="s">
        <v>38</v>
      </c>
      <c r="K208" s="13"/>
      <c r="L208" s="13"/>
      <c r="M208" s="14"/>
      <c r="N208" s="2"/>
      <c r="V208" s="50"/>
    </row>
    <row r="209" spans="1:22" ht="13.8" thickBot="1" x14ac:dyDescent="0.3">
      <c r="A209" s="292"/>
      <c r="B209" s="8"/>
      <c r="C209" s="8"/>
      <c r="D209" s="9"/>
      <c r="E209" s="10" t="s">
        <v>2</v>
      </c>
      <c r="F209" s="11"/>
      <c r="G209" s="302"/>
      <c r="H209" s="303"/>
      <c r="I209" s="304"/>
      <c r="J209" s="12" t="s">
        <v>39</v>
      </c>
      <c r="K209" s="13"/>
      <c r="L209" s="13"/>
      <c r="M209" s="14"/>
      <c r="N209" s="2"/>
      <c r="V209" s="50"/>
    </row>
    <row r="210" spans="1:22" ht="21.6" thickTop="1" thickBot="1" x14ac:dyDescent="0.3">
      <c r="A210" s="290">
        <f t="shared" ref="A210" si="45">A206+1</f>
        <v>49</v>
      </c>
      <c r="B210" s="74" t="s">
        <v>29</v>
      </c>
      <c r="C210" s="74" t="s">
        <v>31</v>
      </c>
      <c r="D210" s="74" t="s">
        <v>18</v>
      </c>
      <c r="E210" s="293" t="s">
        <v>33</v>
      </c>
      <c r="F210" s="293"/>
      <c r="G210" s="293" t="s">
        <v>24</v>
      </c>
      <c r="H210" s="294"/>
      <c r="I210" s="45"/>
      <c r="J210" s="42" t="s">
        <v>0</v>
      </c>
      <c r="K210" s="43"/>
      <c r="L210" s="43"/>
      <c r="M210" s="44"/>
      <c r="N210" s="2"/>
      <c r="V210" s="50"/>
    </row>
    <row r="211" spans="1:22" ht="13.8" thickBot="1" x14ac:dyDescent="0.3">
      <c r="A211" s="291"/>
      <c r="B211" s="7"/>
      <c r="C211" s="7"/>
      <c r="D211" s="4"/>
      <c r="E211" s="7"/>
      <c r="F211" s="7"/>
      <c r="G211" s="295"/>
      <c r="H211" s="296"/>
      <c r="I211" s="297"/>
      <c r="J211" s="40" t="s">
        <v>37</v>
      </c>
      <c r="K211" s="40"/>
      <c r="L211" s="40"/>
      <c r="M211" s="41"/>
      <c r="N211" s="2"/>
      <c r="V211" s="50">
        <v>0</v>
      </c>
    </row>
    <row r="212" spans="1:22" ht="21" thickBot="1" x14ac:dyDescent="0.3">
      <c r="A212" s="291"/>
      <c r="B212" s="75" t="s">
        <v>30</v>
      </c>
      <c r="C212" s="75" t="s">
        <v>32</v>
      </c>
      <c r="D212" s="75" t="s">
        <v>17</v>
      </c>
      <c r="E212" s="298" t="s">
        <v>34</v>
      </c>
      <c r="F212" s="298"/>
      <c r="G212" s="299"/>
      <c r="H212" s="300"/>
      <c r="I212" s="301"/>
      <c r="J212" s="12" t="s">
        <v>38</v>
      </c>
      <c r="K212" s="13"/>
      <c r="L212" s="13"/>
      <c r="M212" s="14"/>
      <c r="N212" s="2"/>
      <c r="V212" s="50"/>
    </row>
    <row r="213" spans="1:22" ht="13.8" thickBot="1" x14ac:dyDescent="0.3">
      <c r="A213" s="292"/>
      <c r="B213" s="8"/>
      <c r="C213" s="8"/>
      <c r="D213" s="9"/>
      <c r="E213" s="10" t="s">
        <v>2</v>
      </c>
      <c r="F213" s="11"/>
      <c r="G213" s="302"/>
      <c r="H213" s="303"/>
      <c r="I213" s="304"/>
      <c r="J213" s="12" t="s">
        <v>39</v>
      </c>
      <c r="K213" s="13"/>
      <c r="L213" s="13"/>
      <c r="M213" s="14"/>
      <c r="N213" s="2"/>
      <c r="V213" s="50"/>
    </row>
    <row r="214" spans="1:22" ht="21.6" thickTop="1" thickBot="1" x14ac:dyDescent="0.3">
      <c r="A214" s="290">
        <f t="shared" ref="A214" si="46">A210+1</f>
        <v>50</v>
      </c>
      <c r="B214" s="74" t="s">
        <v>29</v>
      </c>
      <c r="C214" s="74" t="s">
        <v>31</v>
      </c>
      <c r="D214" s="74" t="s">
        <v>18</v>
      </c>
      <c r="E214" s="293" t="s">
        <v>33</v>
      </c>
      <c r="F214" s="293"/>
      <c r="G214" s="293" t="s">
        <v>24</v>
      </c>
      <c r="H214" s="294"/>
      <c r="I214" s="45"/>
      <c r="J214" s="42" t="s">
        <v>0</v>
      </c>
      <c r="K214" s="43"/>
      <c r="L214" s="43"/>
      <c r="M214" s="44"/>
      <c r="N214" s="2"/>
      <c r="V214" s="50"/>
    </row>
    <row r="215" spans="1:22" ht="13.8" thickBot="1" x14ac:dyDescent="0.3">
      <c r="A215" s="291"/>
      <c r="B215" s="7"/>
      <c r="C215" s="7"/>
      <c r="D215" s="4"/>
      <c r="E215" s="7"/>
      <c r="F215" s="7"/>
      <c r="G215" s="295"/>
      <c r="H215" s="296"/>
      <c r="I215" s="297"/>
      <c r="J215" s="40" t="s">
        <v>37</v>
      </c>
      <c r="K215" s="40"/>
      <c r="L215" s="40"/>
      <c r="M215" s="41"/>
      <c r="N215" s="2"/>
      <c r="V215" s="50">
        <v>0</v>
      </c>
    </row>
    <row r="216" spans="1:22" ht="21" thickBot="1" x14ac:dyDescent="0.3">
      <c r="A216" s="291"/>
      <c r="B216" s="75" t="s">
        <v>30</v>
      </c>
      <c r="C216" s="75" t="s">
        <v>32</v>
      </c>
      <c r="D216" s="75" t="s">
        <v>17</v>
      </c>
      <c r="E216" s="298" t="s">
        <v>34</v>
      </c>
      <c r="F216" s="298"/>
      <c r="G216" s="299"/>
      <c r="H216" s="300"/>
      <c r="I216" s="301"/>
      <c r="J216" s="12" t="s">
        <v>38</v>
      </c>
      <c r="K216" s="13"/>
      <c r="L216" s="13"/>
      <c r="M216" s="14"/>
      <c r="N216" s="2"/>
      <c r="V216" s="50"/>
    </row>
    <row r="217" spans="1:22" ht="13.8" thickBot="1" x14ac:dyDescent="0.3">
      <c r="A217" s="292"/>
      <c r="B217" s="8"/>
      <c r="C217" s="8"/>
      <c r="D217" s="9"/>
      <c r="E217" s="10" t="s">
        <v>2</v>
      </c>
      <c r="F217" s="11"/>
      <c r="G217" s="302"/>
      <c r="H217" s="303"/>
      <c r="I217" s="304"/>
      <c r="J217" s="12" t="s">
        <v>39</v>
      </c>
      <c r="K217" s="13"/>
      <c r="L217" s="13"/>
      <c r="M217" s="14"/>
      <c r="N217" s="2"/>
      <c r="V217" s="50"/>
    </row>
    <row r="218" spans="1:22" ht="21.6" thickTop="1" thickBot="1" x14ac:dyDescent="0.3">
      <c r="A218" s="290">
        <f t="shared" ref="A218" si="47">A214+1</f>
        <v>51</v>
      </c>
      <c r="B218" s="74" t="s">
        <v>29</v>
      </c>
      <c r="C218" s="74" t="s">
        <v>31</v>
      </c>
      <c r="D218" s="74" t="s">
        <v>18</v>
      </c>
      <c r="E218" s="293" t="s">
        <v>33</v>
      </c>
      <c r="F218" s="293"/>
      <c r="G218" s="293" t="s">
        <v>24</v>
      </c>
      <c r="H218" s="294"/>
      <c r="I218" s="45"/>
      <c r="J218" s="42" t="s">
        <v>0</v>
      </c>
      <c r="K218" s="43"/>
      <c r="L218" s="43"/>
      <c r="M218" s="44"/>
      <c r="N218" s="2"/>
      <c r="V218" s="50"/>
    </row>
    <row r="219" spans="1:22" ht="13.8" thickBot="1" x14ac:dyDescent="0.3">
      <c r="A219" s="291"/>
      <c r="B219" s="7"/>
      <c r="C219" s="7"/>
      <c r="D219" s="4"/>
      <c r="E219" s="7"/>
      <c r="F219" s="7"/>
      <c r="G219" s="295"/>
      <c r="H219" s="296"/>
      <c r="I219" s="297"/>
      <c r="J219" s="40" t="s">
        <v>37</v>
      </c>
      <c r="K219" s="40"/>
      <c r="L219" s="40"/>
      <c r="M219" s="41"/>
      <c r="N219" s="2"/>
      <c r="V219" s="50">
        <v>0</v>
      </c>
    </row>
    <row r="220" spans="1:22" ht="21" thickBot="1" x14ac:dyDescent="0.3">
      <c r="A220" s="291"/>
      <c r="B220" s="75" t="s">
        <v>30</v>
      </c>
      <c r="C220" s="75" t="s">
        <v>32</v>
      </c>
      <c r="D220" s="75" t="s">
        <v>17</v>
      </c>
      <c r="E220" s="298" t="s">
        <v>34</v>
      </c>
      <c r="F220" s="298"/>
      <c r="G220" s="299"/>
      <c r="H220" s="300"/>
      <c r="I220" s="301"/>
      <c r="J220" s="12" t="s">
        <v>38</v>
      </c>
      <c r="K220" s="13"/>
      <c r="L220" s="13"/>
      <c r="M220" s="14"/>
      <c r="N220" s="2"/>
      <c r="V220" s="50"/>
    </row>
    <row r="221" spans="1:22" ht="13.8" thickBot="1" x14ac:dyDescent="0.3">
      <c r="A221" s="292"/>
      <c r="B221" s="8"/>
      <c r="C221" s="8"/>
      <c r="D221" s="9"/>
      <c r="E221" s="10" t="s">
        <v>2</v>
      </c>
      <c r="F221" s="11"/>
      <c r="G221" s="302"/>
      <c r="H221" s="303"/>
      <c r="I221" s="304"/>
      <c r="J221" s="12" t="s">
        <v>39</v>
      </c>
      <c r="K221" s="13"/>
      <c r="L221" s="13"/>
      <c r="M221" s="14"/>
      <c r="N221" s="2"/>
      <c r="V221" s="50"/>
    </row>
    <row r="222" spans="1:22" ht="21.6" thickTop="1" thickBot="1" x14ac:dyDescent="0.3">
      <c r="A222" s="290">
        <f t="shared" ref="A222" si="48">A218+1</f>
        <v>52</v>
      </c>
      <c r="B222" s="74" t="s">
        <v>29</v>
      </c>
      <c r="C222" s="74" t="s">
        <v>31</v>
      </c>
      <c r="D222" s="74" t="s">
        <v>18</v>
      </c>
      <c r="E222" s="293" t="s">
        <v>33</v>
      </c>
      <c r="F222" s="293"/>
      <c r="G222" s="293" t="s">
        <v>24</v>
      </c>
      <c r="H222" s="294"/>
      <c r="I222" s="45"/>
      <c r="J222" s="42" t="s">
        <v>0</v>
      </c>
      <c r="K222" s="43"/>
      <c r="L222" s="43"/>
      <c r="M222" s="44"/>
      <c r="N222" s="2"/>
      <c r="V222" s="50"/>
    </row>
    <row r="223" spans="1:22" ht="13.8" thickBot="1" x14ac:dyDescent="0.3">
      <c r="A223" s="291"/>
      <c r="B223" s="7"/>
      <c r="C223" s="7"/>
      <c r="D223" s="4"/>
      <c r="E223" s="7"/>
      <c r="F223" s="7"/>
      <c r="G223" s="295"/>
      <c r="H223" s="296"/>
      <c r="I223" s="297"/>
      <c r="J223" s="40" t="s">
        <v>37</v>
      </c>
      <c r="K223" s="40"/>
      <c r="L223" s="40"/>
      <c r="M223" s="41"/>
      <c r="N223" s="2"/>
      <c r="V223" s="50">
        <v>0</v>
      </c>
    </row>
    <row r="224" spans="1:22" ht="21" thickBot="1" x14ac:dyDescent="0.3">
      <c r="A224" s="291"/>
      <c r="B224" s="75" t="s">
        <v>30</v>
      </c>
      <c r="C224" s="75" t="s">
        <v>32</v>
      </c>
      <c r="D224" s="75" t="s">
        <v>17</v>
      </c>
      <c r="E224" s="298" t="s">
        <v>34</v>
      </c>
      <c r="F224" s="298"/>
      <c r="G224" s="299"/>
      <c r="H224" s="300"/>
      <c r="I224" s="301"/>
      <c r="J224" s="12" t="s">
        <v>38</v>
      </c>
      <c r="K224" s="13"/>
      <c r="L224" s="13"/>
      <c r="M224" s="14"/>
      <c r="N224" s="2"/>
      <c r="V224" s="50"/>
    </row>
    <row r="225" spans="1:22" ht="13.8" thickBot="1" x14ac:dyDescent="0.3">
      <c r="A225" s="292"/>
      <c r="B225" s="8"/>
      <c r="C225" s="8"/>
      <c r="D225" s="9"/>
      <c r="E225" s="10" t="s">
        <v>2</v>
      </c>
      <c r="F225" s="11"/>
      <c r="G225" s="302"/>
      <c r="H225" s="303"/>
      <c r="I225" s="304"/>
      <c r="J225" s="12" t="s">
        <v>39</v>
      </c>
      <c r="K225" s="13"/>
      <c r="L225" s="13"/>
      <c r="M225" s="14"/>
      <c r="N225" s="2"/>
      <c r="V225" s="50"/>
    </row>
    <row r="226" spans="1:22" ht="21.6" thickTop="1" thickBot="1" x14ac:dyDescent="0.3">
      <c r="A226" s="290">
        <f t="shared" ref="A226" si="49">A222+1</f>
        <v>53</v>
      </c>
      <c r="B226" s="74" t="s">
        <v>29</v>
      </c>
      <c r="C226" s="74" t="s">
        <v>31</v>
      </c>
      <c r="D226" s="74" t="s">
        <v>18</v>
      </c>
      <c r="E226" s="293" t="s">
        <v>33</v>
      </c>
      <c r="F226" s="293"/>
      <c r="G226" s="293" t="s">
        <v>24</v>
      </c>
      <c r="H226" s="294"/>
      <c r="I226" s="45"/>
      <c r="J226" s="42" t="s">
        <v>0</v>
      </c>
      <c r="K226" s="43"/>
      <c r="L226" s="43"/>
      <c r="M226" s="44"/>
      <c r="N226" s="2"/>
      <c r="V226" s="50"/>
    </row>
    <row r="227" spans="1:22" ht="13.8" thickBot="1" x14ac:dyDescent="0.3">
      <c r="A227" s="291"/>
      <c r="B227" s="7"/>
      <c r="C227" s="7"/>
      <c r="D227" s="4"/>
      <c r="E227" s="7"/>
      <c r="F227" s="7"/>
      <c r="G227" s="295"/>
      <c r="H227" s="296"/>
      <c r="I227" s="297"/>
      <c r="J227" s="40" t="s">
        <v>37</v>
      </c>
      <c r="K227" s="40"/>
      <c r="L227" s="40"/>
      <c r="M227" s="41"/>
      <c r="N227" s="2"/>
      <c r="V227" s="50">
        <v>0</v>
      </c>
    </row>
    <row r="228" spans="1:22" ht="21" thickBot="1" x14ac:dyDescent="0.3">
      <c r="A228" s="291"/>
      <c r="B228" s="75" t="s">
        <v>30</v>
      </c>
      <c r="C228" s="75" t="s">
        <v>32</v>
      </c>
      <c r="D228" s="75" t="s">
        <v>17</v>
      </c>
      <c r="E228" s="298" t="s">
        <v>34</v>
      </c>
      <c r="F228" s="298"/>
      <c r="G228" s="299"/>
      <c r="H228" s="300"/>
      <c r="I228" s="301"/>
      <c r="J228" s="12" t="s">
        <v>38</v>
      </c>
      <c r="K228" s="13"/>
      <c r="L228" s="13"/>
      <c r="M228" s="14"/>
      <c r="N228" s="2"/>
      <c r="V228" s="50"/>
    </row>
    <row r="229" spans="1:22" ht="13.8" thickBot="1" x14ac:dyDescent="0.3">
      <c r="A229" s="292"/>
      <c r="B229" s="8"/>
      <c r="C229" s="8"/>
      <c r="D229" s="9"/>
      <c r="E229" s="10" t="s">
        <v>2</v>
      </c>
      <c r="F229" s="11"/>
      <c r="G229" s="302"/>
      <c r="H229" s="303"/>
      <c r="I229" s="304"/>
      <c r="J229" s="12" t="s">
        <v>39</v>
      </c>
      <c r="K229" s="13"/>
      <c r="L229" s="13"/>
      <c r="M229" s="14"/>
      <c r="N229" s="2"/>
      <c r="V229" s="50"/>
    </row>
    <row r="230" spans="1:22" ht="21.6" thickTop="1" thickBot="1" x14ac:dyDescent="0.3">
      <c r="A230" s="290">
        <f t="shared" ref="A230" si="50">A226+1</f>
        <v>54</v>
      </c>
      <c r="B230" s="74" t="s">
        <v>29</v>
      </c>
      <c r="C230" s="74" t="s">
        <v>31</v>
      </c>
      <c r="D230" s="74" t="s">
        <v>18</v>
      </c>
      <c r="E230" s="293" t="s">
        <v>33</v>
      </c>
      <c r="F230" s="293"/>
      <c r="G230" s="293" t="s">
        <v>24</v>
      </c>
      <c r="H230" s="294"/>
      <c r="I230" s="45"/>
      <c r="J230" s="42" t="s">
        <v>0</v>
      </c>
      <c r="K230" s="43"/>
      <c r="L230" s="43"/>
      <c r="M230" s="44"/>
      <c r="N230" s="2"/>
      <c r="V230" s="50"/>
    </row>
    <row r="231" spans="1:22" ht="13.8" thickBot="1" x14ac:dyDescent="0.3">
      <c r="A231" s="291"/>
      <c r="B231" s="7"/>
      <c r="C231" s="7"/>
      <c r="D231" s="4"/>
      <c r="E231" s="7"/>
      <c r="F231" s="7"/>
      <c r="G231" s="295"/>
      <c r="H231" s="296"/>
      <c r="I231" s="297"/>
      <c r="J231" s="40" t="s">
        <v>37</v>
      </c>
      <c r="K231" s="40"/>
      <c r="L231" s="40"/>
      <c r="M231" s="41"/>
      <c r="N231" s="2"/>
      <c r="V231" s="50">
        <v>0</v>
      </c>
    </row>
    <row r="232" spans="1:22" ht="21" thickBot="1" x14ac:dyDescent="0.3">
      <c r="A232" s="291"/>
      <c r="B232" s="75" t="s">
        <v>30</v>
      </c>
      <c r="C232" s="75" t="s">
        <v>32</v>
      </c>
      <c r="D232" s="75" t="s">
        <v>17</v>
      </c>
      <c r="E232" s="298" t="s">
        <v>34</v>
      </c>
      <c r="F232" s="298"/>
      <c r="G232" s="299"/>
      <c r="H232" s="300"/>
      <c r="I232" s="301"/>
      <c r="J232" s="12" t="s">
        <v>38</v>
      </c>
      <c r="K232" s="13"/>
      <c r="L232" s="13"/>
      <c r="M232" s="14"/>
      <c r="N232" s="2"/>
      <c r="V232" s="50"/>
    </row>
    <row r="233" spans="1:22" ht="13.8" thickBot="1" x14ac:dyDescent="0.3">
      <c r="A233" s="292"/>
      <c r="B233" s="8"/>
      <c r="C233" s="8"/>
      <c r="D233" s="9"/>
      <c r="E233" s="10" t="s">
        <v>2</v>
      </c>
      <c r="F233" s="11"/>
      <c r="G233" s="302"/>
      <c r="H233" s="303"/>
      <c r="I233" s="304"/>
      <c r="J233" s="12" t="s">
        <v>39</v>
      </c>
      <c r="K233" s="13"/>
      <c r="L233" s="13"/>
      <c r="M233" s="14"/>
      <c r="N233" s="2"/>
      <c r="V233" s="50"/>
    </row>
    <row r="234" spans="1:22" ht="21.6" thickTop="1" thickBot="1" x14ac:dyDescent="0.3">
      <c r="A234" s="290">
        <f t="shared" ref="A234" si="51">A230+1</f>
        <v>55</v>
      </c>
      <c r="B234" s="74" t="s">
        <v>29</v>
      </c>
      <c r="C234" s="74" t="s">
        <v>31</v>
      </c>
      <c r="D234" s="74" t="s">
        <v>18</v>
      </c>
      <c r="E234" s="293" t="s">
        <v>33</v>
      </c>
      <c r="F234" s="293"/>
      <c r="G234" s="293" t="s">
        <v>24</v>
      </c>
      <c r="H234" s="294"/>
      <c r="I234" s="45"/>
      <c r="J234" s="42" t="s">
        <v>0</v>
      </c>
      <c r="K234" s="43"/>
      <c r="L234" s="43"/>
      <c r="M234" s="44"/>
      <c r="N234" s="2"/>
      <c r="V234" s="50"/>
    </row>
    <row r="235" spans="1:22" ht="13.8" thickBot="1" x14ac:dyDescent="0.3">
      <c r="A235" s="291"/>
      <c r="B235" s="7"/>
      <c r="C235" s="7"/>
      <c r="D235" s="4"/>
      <c r="E235" s="7"/>
      <c r="F235" s="7"/>
      <c r="G235" s="295"/>
      <c r="H235" s="296"/>
      <c r="I235" s="297"/>
      <c r="J235" s="40" t="s">
        <v>37</v>
      </c>
      <c r="K235" s="40"/>
      <c r="L235" s="40"/>
      <c r="M235" s="41"/>
      <c r="N235" s="2"/>
      <c r="V235" s="50">
        <v>0</v>
      </c>
    </row>
    <row r="236" spans="1:22" ht="21" thickBot="1" x14ac:dyDescent="0.3">
      <c r="A236" s="291"/>
      <c r="B236" s="75" t="s">
        <v>30</v>
      </c>
      <c r="C236" s="75" t="s">
        <v>32</v>
      </c>
      <c r="D236" s="75" t="s">
        <v>17</v>
      </c>
      <c r="E236" s="298" t="s">
        <v>34</v>
      </c>
      <c r="F236" s="298"/>
      <c r="G236" s="299"/>
      <c r="H236" s="300"/>
      <c r="I236" s="301"/>
      <c r="J236" s="12" t="s">
        <v>38</v>
      </c>
      <c r="K236" s="13"/>
      <c r="L236" s="13"/>
      <c r="M236" s="14"/>
      <c r="N236" s="2"/>
      <c r="V236" s="50"/>
    </row>
    <row r="237" spans="1:22" ht="13.8" thickBot="1" x14ac:dyDescent="0.3">
      <c r="A237" s="292"/>
      <c r="B237" s="8"/>
      <c r="C237" s="8"/>
      <c r="D237" s="9"/>
      <c r="E237" s="10" t="s">
        <v>2</v>
      </c>
      <c r="F237" s="11"/>
      <c r="G237" s="302"/>
      <c r="H237" s="303"/>
      <c r="I237" s="304"/>
      <c r="J237" s="12" t="s">
        <v>39</v>
      </c>
      <c r="K237" s="13"/>
      <c r="L237" s="13"/>
      <c r="M237" s="14"/>
      <c r="N237" s="2"/>
      <c r="V237" s="50"/>
    </row>
    <row r="238" spans="1:22" ht="21.6" thickTop="1" thickBot="1" x14ac:dyDescent="0.3">
      <c r="A238" s="290">
        <f t="shared" ref="A238" si="52">A234+1</f>
        <v>56</v>
      </c>
      <c r="B238" s="74" t="s">
        <v>29</v>
      </c>
      <c r="C238" s="74" t="s">
        <v>31</v>
      </c>
      <c r="D238" s="74" t="s">
        <v>18</v>
      </c>
      <c r="E238" s="293" t="s">
        <v>33</v>
      </c>
      <c r="F238" s="293"/>
      <c r="G238" s="293" t="s">
        <v>24</v>
      </c>
      <c r="H238" s="294"/>
      <c r="I238" s="45"/>
      <c r="J238" s="42" t="s">
        <v>0</v>
      </c>
      <c r="K238" s="43"/>
      <c r="L238" s="43"/>
      <c r="M238" s="44"/>
      <c r="N238" s="2"/>
      <c r="V238" s="50"/>
    </row>
    <row r="239" spans="1:22" ht="13.8" thickBot="1" x14ac:dyDescent="0.3">
      <c r="A239" s="291"/>
      <c r="B239" s="7"/>
      <c r="C239" s="7"/>
      <c r="D239" s="4"/>
      <c r="E239" s="7"/>
      <c r="F239" s="7"/>
      <c r="G239" s="295"/>
      <c r="H239" s="296"/>
      <c r="I239" s="297"/>
      <c r="J239" s="40" t="s">
        <v>37</v>
      </c>
      <c r="K239" s="40"/>
      <c r="L239" s="40"/>
      <c r="M239" s="41"/>
      <c r="N239" s="2"/>
      <c r="V239" s="50">
        <v>0</v>
      </c>
    </row>
    <row r="240" spans="1:22" ht="21" thickBot="1" x14ac:dyDescent="0.3">
      <c r="A240" s="291"/>
      <c r="B240" s="75" t="s">
        <v>30</v>
      </c>
      <c r="C240" s="75" t="s">
        <v>32</v>
      </c>
      <c r="D240" s="75" t="s">
        <v>17</v>
      </c>
      <c r="E240" s="298" t="s">
        <v>34</v>
      </c>
      <c r="F240" s="298"/>
      <c r="G240" s="299"/>
      <c r="H240" s="300"/>
      <c r="I240" s="301"/>
      <c r="J240" s="12" t="s">
        <v>38</v>
      </c>
      <c r="K240" s="13"/>
      <c r="L240" s="13"/>
      <c r="M240" s="14"/>
      <c r="N240" s="2"/>
      <c r="V240" s="50"/>
    </row>
    <row r="241" spans="1:22" ht="13.8" thickBot="1" x14ac:dyDescent="0.3">
      <c r="A241" s="292"/>
      <c r="B241" s="8"/>
      <c r="C241" s="8"/>
      <c r="D241" s="9"/>
      <c r="E241" s="10" t="s">
        <v>2</v>
      </c>
      <c r="F241" s="11"/>
      <c r="G241" s="302"/>
      <c r="H241" s="303"/>
      <c r="I241" s="304"/>
      <c r="J241" s="12" t="s">
        <v>39</v>
      </c>
      <c r="K241" s="13"/>
      <c r="L241" s="13"/>
      <c r="M241" s="14"/>
      <c r="N241" s="2"/>
      <c r="V241" s="50"/>
    </row>
    <row r="242" spans="1:22" ht="21.6" thickTop="1" thickBot="1" x14ac:dyDescent="0.3">
      <c r="A242" s="290">
        <f t="shared" ref="A242" si="53">A238+1</f>
        <v>57</v>
      </c>
      <c r="B242" s="74" t="s">
        <v>29</v>
      </c>
      <c r="C242" s="74" t="s">
        <v>31</v>
      </c>
      <c r="D242" s="74" t="s">
        <v>18</v>
      </c>
      <c r="E242" s="293" t="s">
        <v>33</v>
      </c>
      <c r="F242" s="293"/>
      <c r="G242" s="293" t="s">
        <v>24</v>
      </c>
      <c r="H242" s="294"/>
      <c r="I242" s="45"/>
      <c r="J242" s="42" t="s">
        <v>0</v>
      </c>
      <c r="K242" s="43"/>
      <c r="L242" s="43"/>
      <c r="M242" s="44"/>
      <c r="N242" s="2"/>
      <c r="V242" s="50"/>
    </row>
    <row r="243" spans="1:22" ht="13.8" thickBot="1" x14ac:dyDescent="0.3">
      <c r="A243" s="291"/>
      <c r="B243" s="7"/>
      <c r="C243" s="7"/>
      <c r="D243" s="4"/>
      <c r="E243" s="7"/>
      <c r="F243" s="7"/>
      <c r="G243" s="295"/>
      <c r="H243" s="296"/>
      <c r="I243" s="297"/>
      <c r="J243" s="40" t="s">
        <v>37</v>
      </c>
      <c r="K243" s="40"/>
      <c r="L243" s="40"/>
      <c r="M243" s="41"/>
      <c r="N243" s="2"/>
      <c r="V243" s="50">
        <v>0</v>
      </c>
    </row>
    <row r="244" spans="1:22" ht="21" thickBot="1" x14ac:dyDescent="0.3">
      <c r="A244" s="291"/>
      <c r="B244" s="75" t="s">
        <v>30</v>
      </c>
      <c r="C244" s="75" t="s">
        <v>32</v>
      </c>
      <c r="D244" s="75" t="s">
        <v>17</v>
      </c>
      <c r="E244" s="298" t="s">
        <v>34</v>
      </c>
      <c r="F244" s="298"/>
      <c r="G244" s="299"/>
      <c r="H244" s="300"/>
      <c r="I244" s="301"/>
      <c r="J244" s="12" t="s">
        <v>38</v>
      </c>
      <c r="K244" s="13"/>
      <c r="L244" s="13"/>
      <c r="M244" s="14"/>
      <c r="N244" s="2"/>
      <c r="V244" s="50"/>
    </row>
    <row r="245" spans="1:22" ht="13.8" thickBot="1" x14ac:dyDescent="0.3">
      <c r="A245" s="292"/>
      <c r="B245" s="8"/>
      <c r="C245" s="8"/>
      <c r="D245" s="9"/>
      <c r="E245" s="10" t="s">
        <v>2</v>
      </c>
      <c r="F245" s="11"/>
      <c r="G245" s="302"/>
      <c r="H245" s="303"/>
      <c r="I245" s="304"/>
      <c r="J245" s="12" t="s">
        <v>39</v>
      </c>
      <c r="K245" s="13"/>
      <c r="L245" s="13"/>
      <c r="M245" s="14"/>
      <c r="N245" s="2"/>
      <c r="V245" s="50"/>
    </row>
    <row r="246" spans="1:22" ht="21.6" thickTop="1" thickBot="1" x14ac:dyDescent="0.3">
      <c r="A246" s="290">
        <f t="shared" ref="A246" si="54">A242+1</f>
        <v>58</v>
      </c>
      <c r="B246" s="74" t="s">
        <v>29</v>
      </c>
      <c r="C246" s="74" t="s">
        <v>31</v>
      </c>
      <c r="D246" s="74" t="s">
        <v>18</v>
      </c>
      <c r="E246" s="293" t="s">
        <v>33</v>
      </c>
      <c r="F246" s="293"/>
      <c r="G246" s="293" t="s">
        <v>24</v>
      </c>
      <c r="H246" s="294"/>
      <c r="I246" s="45"/>
      <c r="J246" s="42" t="s">
        <v>0</v>
      </c>
      <c r="K246" s="43"/>
      <c r="L246" s="43"/>
      <c r="M246" s="44"/>
      <c r="N246" s="2"/>
      <c r="V246" s="50"/>
    </row>
    <row r="247" spans="1:22" ht="13.8" thickBot="1" x14ac:dyDescent="0.3">
      <c r="A247" s="291"/>
      <c r="B247" s="7"/>
      <c r="C247" s="7"/>
      <c r="D247" s="4"/>
      <c r="E247" s="7"/>
      <c r="F247" s="7"/>
      <c r="G247" s="295"/>
      <c r="H247" s="296"/>
      <c r="I247" s="297"/>
      <c r="J247" s="40" t="s">
        <v>37</v>
      </c>
      <c r="K247" s="40"/>
      <c r="L247" s="40"/>
      <c r="M247" s="41"/>
      <c r="N247" s="2"/>
      <c r="V247" s="50">
        <v>0</v>
      </c>
    </row>
    <row r="248" spans="1:22" ht="21" thickBot="1" x14ac:dyDescent="0.3">
      <c r="A248" s="291"/>
      <c r="B248" s="75" t="s">
        <v>30</v>
      </c>
      <c r="C248" s="75" t="s">
        <v>32</v>
      </c>
      <c r="D248" s="75" t="s">
        <v>17</v>
      </c>
      <c r="E248" s="298" t="s">
        <v>34</v>
      </c>
      <c r="F248" s="298"/>
      <c r="G248" s="299"/>
      <c r="H248" s="300"/>
      <c r="I248" s="301"/>
      <c r="J248" s="12" t="s">
        <v>38</v>
      </c>
      <c r="K248" s="13"/>
      <c r="L248" s="13"/>
      <c r="M248" s="14"/>
      <c r="N248" s="2"/>
      <c r="V248" s="50"/>
    </row>
    <row r="249" spans="1:22" ht="13.8" thickBot="1" x14ac:dyDescent="0.3">
      <c r="A249" s="292"/>
      <c r="B249" s="8"/>
      <c r="C249" s="8"/>
      <c r="D249" s="9"/>
      <c r="E249" s="10" t="s">
        <v>2</v>
      </c>
      <c r="F249" s="11"/>
      <c r="G249" s="302"/>
      <c r="H249" s="303"/>
      <c r="I249" s="304"/>
      <c r="J249" s="12" t="s">
        <v>39</v>
      </c>
      <c r="K249" s="13"/>
      <c r="L249" s="13"/>
      <c r="M249" s="14"/>
      <c r="N249" s="2"/>
      <c r="V249" s="50"/>
    </row>
    <row r="250" spans="1:22" ht="21.6" thickTop="1" thickBot="1" x14ac:dyDescent="0.3">
      <c r="A250" s="290">
        <f t="shared" ref="A250" si="55">A246+1</f>
        <v>59</v>
      </c>
      <c r="B250" s="74" t="s">
        <v>29</v>
      </c>
      <c r="C250" s="74" t="s">
        <v>31</v>
      </c>
      <c r="D250" s="74" t="s">
        <v>18</v>
      </c>
      <c r="E250" s="293" t="s">
        <v>33</v>
      </c>
      <c r="F250" s="293"/>
      <c r="G250" s="293" t="s">
        <v>24</v>
      </c>
      <c r="H250" s="294"/>
      <c r="I250" s="45"/>
      <c r="J250" s="42" t="s">
        <v>0</v>
      </c>
      <c r="K250" s="43"/>
      <c r="L250" s="43"/>
      <c r="M250" s="44"/>
      <c r="N250" s="2"/>
      <c r="V250" s="50"/>
    </row>
    <row r="251" spans="1:22" ht="13.8" thickBot="1" x14ac:dyDescent="0.3">
      <c r="A251" s="291"/>
      <c r="B251" s="7"/>
      <c r="C251" s="7"/>
      <c r="D251" s="4"/>
      <c r="E251" s="7"/>
      <c r="F251" s="7"/>
      <c r="G251" s="295"/>
      <c r="H251" s="296"/>
      <c r="I251" s="297"/>
      <c r="J251" s="40" t="s">
        <v>37</v>
      </c>
      <c r="K251" s="40"/>
      <c r="L251" s="40"/>
      <c r="M251" s="41"/>
      <c r="N251" s="2"/>
      <c r="V251" s="50">
        <v>0</v>
      </c>
    </row>
    <row r="252" spans="1:22" ht="21" thickBot="1" x14ac:dyDescent="0.3">
      <c r="A252" s="291"/>
      <c r="B252" s="75" t="s">
        <v>30</v>
      </c>
      <c r="C252" s="75" t="s">
        <v>32</v>
      </c>
      <c r="D252" s="75" t="s">
        <v>17</v>
      </c>
      <c r="E252" s="298" t="s">
        <v>34</v>
      </c>
      <c r="F252" s="298"/>
      <c r="G252" s="299"/>
      <c r="H252" s="300"/>
      <c r="I252" s="301"/>
      <c r="J252" s="12" t="s">
        <v>38</v>
      </c>
      <c r="K252" s="13"/>
      <c r="L252" s="13"/>
      <c r="M252" s="14"/>
      <c r="N252" s="2"/>
      <c r="V252" s="50"/>
    </row>
    <row r="253" spans="1:22" ht="13.8" thickBot="1" x14ac:dyDescent="0.3">
      <c r="A253" s="292"/>
      <c r="B253" s="8"/>
      <c r="C253" s="8"/>
      <c r="D253" s="9"/>
      <c r="E253" s="10" t="s">
        <v>2</v>
      </c>
      <c r="F253" s="11"/>
      <c r="G253" s="302"/>
      <c r="H253" s="303"/>
      <c r="I253" s="304"/>
      <c r="J253" s="12" t="s">
        <v>39</v>
      </c>
      <c r="K253" s="13"/>
      <c r="L253" s="13"/>
      <c r="M253" s="14"/>
      <c r="N253" s="2"/>
      <c r="V253" s="50"/>
    </row>
    <row r="254" spans="1:22" ht="21.6" thickTop="1" thickBot="1" x14ac:dyDescent="0.3">
      <c r="A254" s="290">
        <f t="shared" ref="A254" si="56">A250+1</f>
        <v>60</v>
      </c>
      <c r="B254" s="74" t="s">
        <v>29</v>
      </c>
      <c r="C254" s="74" t="s">
        <v>31</v>
      </c>
      <c r="D254" s="74" t="s">
        <v>18</v>
      </c>
      <c r="E254" s="293" t="s">
        <v>33</v>
      </c>
      <c r="F254" s="293"/>
      <c r="G254" s="293" t="s">
        <v>24</v>
      </c>
      <c r="H254" s="294"/>
      <c r="I254" s="45"/>
      <c r="J254" s="42" t="s">
        <v>0</v>
      </c>
      <c r="K254" s="43"/>
      <c r="L254" s="43"/>
      <c r="M254" s="44"/>
      <c r="N254" s="2"/>
      <c r="V254" s="50"/>
    </row>
    <row r="255" spans="1:22" ht="13.8" thickBot="1" x14ac:dyDescent="0.3">
      <c r="A255" s="291"/>
      <c r="B255" s="7"/>
      <c r="C255" s="7"/>
      <c r="D255" s="4"/>
      <c r="E255" s="7"/>
      <c r="F255" s="7"/>
      <c r="G255" s="295"/>
      <c r="H255" s="296"/>
      <c r="I255" s="297"/>
      <c r="J255" s="40" t="s">
        <v>37</v>
      </c>
      <c r="K255" s="40"/>
      <c r="L255" s="40"/>
      <c r="M255" s="41"/>
      <c r="N255" s="2"/>
      <c r="V255" s="50">
        <v>0</v>
      </c>
    </row>
    <row r="256" spans="1:22" ht="21" thickBot="1" x14ac:dyDescent="0.3">
      <c r="A256" s="291"/>
      <c r="B256" s="75" t="s">
        <v>30</v>
      </c>
      <c r="C256" s="75" t="s">
        <v>32</v>
      </c>
      <c r="D256" s="75" t="s">
        <v>17</v>
      </c>
      <c r="E256" s="298" t="s">
        <v>34</v>
      </c>
      <c r="F256" s="298"/>
      <c r="G256" s="299"/>
      <c r="H256" s="300"/>
      <c r="I256" s="301"/>
      <c r="J256" s="12" t="s">
        <v>38</v>
      </c>
      <c r="K256" s="13"/>
      <c r="L256" s="13"/>
      <c r="M256" s="14"/>
      <c r="N256" s="2"/>
      <c r="V256" s="50"/>
    </row>
    <row r="257" spans="1:22" ht="13.8" thickBot="1" x14ac:dyDescent="0.3">
      <c r="A257" s="292"/>
      <c r="B257" s="8"/>
      <c r="C257" s="8"/>
      <c r="D257" s="9"/>
      <c r="E257" s="10" t="s">
        <v>2</v>
      </c>
      <c r="F257" s="11"/>
      <c r="G257" s="302"/>
      <c r="H257" s="303"/>
      <c r="I257" s="304"/>
      <c r="J257" s="12" t="s">
        <v>39</v>
      </c>
      <c r="K257" s="13"/>
      <c r="L257" s="13"/>
      <c r="M257" s="14"/>
      <c r="N257" s="2"/>
      <c r="V257" s="50"/>
    </row>
    <row r="258" spans="1:22" ht="21.6" thickTop="1" thickBot="1" x14ac:dyDescent="0.3">
      <c r="A258" s="290">
        <f t="shared" ref="A258" si="57">A254+1</f>
        <v>61</v>
      </c>
      <c r="B258" s="74" t="s">
        <v>29</v>
      </c>
      <c r="C258" s="74" t="s">
        <v>31</v>
      </c>
      <c r="D258" s="74" t="s">
        <v>18</v>
      </c>
      <c r="E258" s="293" t="s">
        <v>33</v>
      </c>
      <c r="F258" s="293"/>
      <c r="G258" s="293" t="s">
        <v>24</v>
      </c>
      <c r="H258" s="294"/>
      <c r="I258" s="45"/>
      <c r="J258" s="42" t="s">
        <v>0</v>
      </c>
      <c r="K258" s="43"/>
      <c r="L258" s="43"/>
      <c r="M258" s="44"/>
      <c r="N258" s="2"/>
      <c r="V258" s="50"/>
    </row>
    <row r="259" spans="1:22" ht="13.8" thickBot="1" x14ac:dyDescent="0.3">
      <c r="A259" s="291"/>
      <c r="B259" s="7"/>
      <c r="C259" s="7"/>
      <c r="D259" s="4"/>
      <c r="E259" s="7"/>
      <c r="F259" s="7"/>
      <c r="G259" s="295"/>
      <c r="H259" s="296"/>
      <c r="I259" s="297"/>
      <c r="J259" s="40" t="s">
        <v>37</v>
      </c>
      <c r="K259" s="40"/>
      <c r="L259" s="40"/>
      <c r="M259" s="41"/>
      <c r="N259" s="2"/>
      <c r="V259" s="50">
        <v>0</v>
      </c>
    </row>
    <row r="260" spans="1:22" ht="21" thickBot="1" x14ac:dyDescent="0.3">
      <c r="A260" s="291"/>
      <c r="B260" s="75" t="s">
        <v>30</v>
      </c>
      <c r="C260" s="75" t="s">
        <v>32</v>
      </c>
      <c r="D260" s="75" t="s">
        <v>17</v>
      </c>
      <c r="E260" s="298" t="s">
        <v>34</v>
      </c>
      <c r="F260" s="298"/>
      <c r="G260" s="299"/>
      <c r="H260" s="300"/>
      <c r="I260" s="301"/>
      <c r="J260" s="12" t="s">
        <v>38</v>
      </c>
      <c r="K260" s="13"/>
      <c r="L260" s="13"/>
      <c r="M260" s="14"/>
      <c r="N260" s="2"/>
      <c r="V260" s="50"/>
    </row>
    <row r="261" spans="1:22" ht="13.8" thickBot="1" x14ac:dyDescent="0.3">
      <c r="A261" s="292"/>
      <c r="B261" s="8"/>
      <c r="C261" s="8"/>
      <c r="D261" s="9"/>
      <c r="E261" s="10" t="s">
        <v>2</v>
      </c>
      <c r="F261" s="11"/>
      <c r="G261" s="302"/>
      <c r="H261" s="303"/>
      <c r="I261" s="304"/>
      <c r="J261" s="12" t="s">
        <v>39</v>
      </c>
      <c r="K261" s="13"/>
      <c r="L261" s="13"/>
      <c r="M261" s="14"/>
      <c r="N261" s="2"/>
      <c r="V261" s="50"/>
    </row>
    <row r="262" spans="1:22" ht="21.6" thickTop="1" thickBot="1" x14ac:dyDescent="0.3">
      <c r="A262" s="290">
        <f t="shared" ref="A262" si="58">A258+1</f>
        <v>62</v>
      </c>
      <c r="B262" s="74" t="s">
        <v>29</v>
      </c>
      <c r="C262" s="74" t="s">
        <v>31</v>
      </c>
      <c r="D262" s="74" t="s">
        <v>18</v>
      </c>
      <c r="E262" s="293" t="s">
        <v>33</v>
      </c>
      <c r="F262" s="293"/>
      <c r="G262" s="293" t="s">
        <v>24</v>
      </c>
      <c r="H262" s="294"/>
      <c r="I262" s="45"/>
      <c r="J262" s="42" t="s">
        <v>0</v>
      </c>
      <c r="K262" s="43"/>
      <c r="L262" s="43"/>
      <c r="M262" s="44"/>
      <c r="N262" s="2"/>
      <c r="V262" s="50"/>
    </row>
    <row r="263" spans="1:22" ht="13.8" thickBot="1" x14ac:dyDescent="0.3">
      <c r="A263" s="291"/>
      <c r="B263" s="7"/>
      <c r="C263" s="7"/>
      <c r="D263" s="4"/>
      <c r="E263" s="7"/>
      <c r="F263" s="7"/>
      <c r="G263" s="295"/>
      <c r="H263" s="296"/>
      <c r="I263" s="297"/>
      <c r="J263" s="40" t="s">
        <v>37</v>
      </c>
      <c r="K263" s="40"/>
      <c r="L263" s="40"/>
      <c r="M263" s="41"/>
      <c r="N263" s="2"/>
      <c r="V263" s="50">
        <v>0</v>
      </c>
    </row>
    <row r="264" spans="1:22" ht="21" thickBot="1" x14ac:dyDescent="0.3">
      <c r="A264" s="291"/>
      <c r="B264" s="75" t="s">
        <v>30</v>
      </c>
      <c r="C264" s="75" t="s">
        <v>32</v>
      </c>
      <c r="D264" s="75" t="s">
        <v>17</v>
      </c>
      <c r="E264" s="298" t="s">
        <v>34</v>
      </c>
      <c r="F264" s="298"/>
      <c r="G264" s="299"/>
      <c r="H264" s="300"/>
      <c r="I264" s="301"/>
      <c r="J264" s="12" t="s">
        <v>38</v>
      </c>
      <c r="K264" s="13"/>
      <c r="L264" s="13"/>
      <c r="M264" s="14"/>
      <c r="N264" s="2"/>
      <c r="V264" s="50"/>
    </row>
    <row r="265" spans="1:22" ht="13.8" thickBot="1" x14ac:dyDescent="0.3">
      <c r="A265" s="292"/>
      <c r="B265" s="8"/>
      <c r="C265" s="8"/>
      <c r="D265" s="9"/>
      <c r="E265" s="10" t="s">
        <v>2</v>
      </c>
      <c r="F265" s="11"/>
      <c r="G265" s="302"/>
      <c r="H265" s="303"/>
      <c r="I265" s="304"/>
      <c r="J265" s="12" t="s">
        <v>39</v>
      </c>
      <c r="K265" s="13"/>
      <c r="L265" s="13"/>
      <c r="M265" s="14"/>
      <c r="N265" s="2"/>
      <c r="V265" s="50"/>
    </row>
    <row r="266" spans="1:22" ht="21.6" thickTop="1" thickBot="1" x14ac:dyDescent="0.3">
      <c r="A266" s="290">
        <f t="shared" ref="A266" si="59">A262+1</f>
        <v>63</v>
      </c>
      <c r="B266" s="74" t="s">
        <v>29</v>
      </c>
      <c r="C266" s="74" t="s">
        <v>31</v>
      </c>
      <c r="D266" s="74" t="s">
        <v>18</v>
      </c>
      <c r="E266" s="293" t="s">
        <v>33</v>
      </c>
      <c r="F266" s="293"/>
      <c r="G266" s="293" t="s">
        <v>24</v>
      </c>
      <c r="H266" s="294"/>
      <c r="I266" s="45"/>
      <c r="J266" s="42" t="s">
        <v>0</v>
      </c>
      <c r="K266" s="43"/>
      <c r="L266" s="43"/>
      <c r="M266" s="44"/>
      <c r="N266" s="2"/>
      <c r="V266" s="50"/>
    </row>
    <row r="267" spans="1:22" ht="13.8" thickBot="1" x14ac:dyDescent="0.3">
      <c r="A267" s="291"/>
      <c r="B267" s="7"/>
      <c r="C267" s="7"/>
      <c r="D267" s="4"/>
      <c r="E267" s="7"/>
      <c r="F267" s="7"/>
      <c r="G267" s="295"/>
      <c r="H267" s="296"/>
      <c r="I267" s="297"/>
      <c r="J267" s="40" t="s">
        <v>37</v>
      </c>
      <c r="K267" s="40"/>
      <c r="L267" s="40"/>
      <c r="M267" s="41"/>
      <c r="N267" s="2"/>
      <c r="V267" s="50">
        <v>0</v>
      </c>
    </row>
    <row r="268" spans="1:22" ht="21" thickBot="1" x14ac:dyDescent="0.3">
      <c r="A268" s="291"/>
      <c r="B268" s="75" t="s">
        <v>30</v>
      </c>
      <c r="C268" s="75" t="s">
        <v>32</v>
      </c>
      <c r="D268" s="75" t="s">
        <v>17</v>
      </c>
      <c r="E268" s="298" t="s">
        <v>34</v>
      </c>
      <c r="F268" s="298"/>
      <c r="G268" s="299"/>
      <c r="H268" s="300"/>
      <c r="I268" s="301"/>
      <c r="J268" s="12" t="s">
        <v>38</v>
      </c>
      <c r="K268" s="13"/>
      <c r="L268" s="13"/>
      <c r="M268" s="14"/>
      <c r="N268" s="2"/>
      <c r="V268" s="50"/>
    </row>
    <row r="269" spans="1:22" ht="13.8" thickBot="1" x14ac:dyDescent="0.3">
      <c r="A269" s="292"/>
      <c r="B269" s="8"/>
      <c r="C269" s="8"/>
      <c r="D269" s="9"/>
      <c r="E269" s="10" t="s">
        <v>2</v>
      </c>
      <c r="F269" s="11"/>
      <c r="G269" s="302"/>
      <c r="H269" s="303"/>
      <c r="I269" s="304"/>
      <c r="J269" s="12" t="s">
        <v>39</v>
      </c>
      <c r="K269" s="13"/>
      <c r="L269" s="13"/>
      <c r="M269" s="14"/>
      <c r="N269" s="2"/>
      <c r="V269" s="50"/>
    </row>
    <row r="270" spans="1:22" ht="21.6" thickTop="1" thickBot="1" x14ac:dyDescent="0.3">
      <c r="A270" s="290">
        <f t="shared" ref="A270" si="60">A266+1</f>
        <v>64</v>
      </c>
      <c r="B270" s="74" t="s">
        <v>29</v>
      </c>
      <c r="C270" s="74" t="s">
        <v>31</v>
      </c>
      <c r="D270" s="74" t="s">
        <v>18</v>
      </c>
      <c r="E270" s="293" t="s">
        <v>33</v>
      </c>
      <c r="F270" s="293"/>
      <c r="G270" s="293" t="s">
        <v>24</v>
      </c>
      <c r="H270" s="294"/>
      <c r="I270" s="45"/>
      <c r="J270" s="42" t="s">
        <v>0</v>
      </c>
      <c r="K270" s="43"/>
      <c r="L270" s="43"/>
      <c r="M270" s="44"/>
      <c r="N270" s="2"/>
      <c r="V270" s="50"/>
    </row>
    <row r="271" spans="1:22" ht="13.8" thickBot="1" x14ac:dyDescent="0.3">
      <c r="A271" s="291"/>
      <c r="B271" s="7"/>
      <c r="C271" s="7"/>
      <c r="D271" s="4"/>
      <c r="E271" s="7"/>
      <c r="F271" s="7"/>
      <c r="G271" s="295"/>
      <c r="H271" s="296"/>
      <c r="I271" s="297"/>
      <c r="J271" s="40" t="s">
        <v>37</v>
      </c>
      <c r="K271" s="40"/>
      <c r="L271" s="40"/>
      <c r="M271" s="41"/>
      <c r="N271" s="2"/>
      <c r="V271" s="50">
        <v>0</v>
      </c>
    </row>
    <row r="272" spans="1:22" ht="21" thickBot="1" x14ac:dyDescent="0.3">
      <c r="A272" s="291"/>
      <c r="B272" s="75" t="s">
        <v>30</v>
      </c>
      <c r="C272" s="75" t="s">
        <v>32</v>
      </c>
      <c r="D272" s="75" t="s">
        <v>17</v>
      </c>
      <c r="E272" s="298" t="s">
        <v>34</v>
      </c>
      <c r="F272" s="298"/>
      <c r="G272" s="299"/>
      <c r="H272" s="300"/>
      <c r="I272" s="301"/>
      <c r="J272" s="12" t="s">
        <v>38</v>
      </c>
      <c r="K272" s="13"/>
      <c r="L272" s="13"/>
      <c r="M272" s="14"/>
      <c r="N272" s="2"/>
      <c r="V272" s="50"/>
    </row>
    <row r="273" spans="1:22" ht="13.8" thickBot="1" x14ac:dyDescent="0.3">
      <c r="A273" s="292"/>
      <c r="B273" s="8"/>
      <c r="C273" s="8"/>
      <c r="D273" s="9"/>
      <c r="E273" s="10" t="s">
        <v>2</v>
      </c>
      <c r="F273" s="11"/>
      <c r="G273" s="302"/>
      <c r="H273" s="303"/>
      <c r="I273" s="304"/>
      <c r="J273" s="12" t="s">
        <v>39</v>
      </c>
      <c r="K273" s="13"/>
      <c r="L273" s="13"/>
      <c r="M273" s="14"/>
      <c r="N273" s="2"/>
      <c r="V273" s="50"/>
    </row>
    <row r="274" spans="1:22" ht="21.6" thickTop="1" thickBot="1" x14ac:dyDescent="0.3">
      <c r="A274" s="290">
        <f t="shared" ref="A274" si="61">A270+1</f>
        <v>65</v>
      </c>
      <c r="B274" s="74" t="s">
        <v>29</v>
      </c>
      <c r="C274" s="74" t="s">
        <v>31</v>
      </c>
      <c r="D274" s="74" t="s">
        <v>18</v>
      </c>
      <c r="E274" s="293" t="s">
        <v>33</v>
      </c>
      <c r="F274" s="293"/>
      <c r="G274" s="293" t="s">
        <v>24</v>
      </c>
      <c r="H274" s="294"/>
      <c r="I274" s="45"/>
      <c r="J274" s="42" t="s">
        <v>0</v>
      </c>
      <c r="K274" s="43"/>
      <c r="L274" s="43"/>
      <c r="M274" s="44"/>
      <c r="N274" s="2"/>
      <c r="V274" s="50"/>
    </row>
    <row r="275" spans="1:22" ht="13.8" thickBot="1" x14ac:dyDescent="0.3">
      <c r="A275" s="291"/>
      <c r="B275" s="7"/>
      <c r="C275" s="7"/>
      <c r="D275" s="4"/>
      <c r="E275" s="7"/>
      <c r="F275" s="7"/>
      <c r="G275" s="295"/>
      <c r="H275" s="296"/>
      <c r="I275" s="297"/>
      <c r="J275" s="40" t="s">
        <v>37</v>
      </c>
      <c r="K275" s="40"/>
      <c r="L275" s="40"/>
      <c r="M275" s="41"/>
      <c r="N275" s="2"/>
      <c r="V275" s="50">
        <v>0</v>
      </c>
    </row>
    <row r="276" spans="1:22" ht="21" thickBot="1" x14ac:dyDescent="0.3">
      <c r="A276" s="291"/>
      <c r="B276" s="75" t="s">
        <v>30</v>
      </c>
      <c r="C276" s="75" t="s">
        <v>32</v>
      </c>
      <c r="D276" s="75" t="s">
        <v>17</v>
      </c>
      <c r="E276" s="298" t="s">
        <v>34</v>
      </c>
      <c r="F276" s="298"/>
      <c r="G276" s="299"/>
      <c r="H276" s="300"/>
      <c r="I276" s="301"/>
      <c r="J276" s="12" t="s">
        <v>38</v>
      </c>
      <c r="K276" s="13"/>
      <c r="L276" s="13"/>
      <c r="M276" s="14"/>
      <c r="N276" s="2"/>
      <c r="V276" s="50"/>
    </row>
    <row r="277" spans="1:22" ht="13.8" thickBot="1" x14ac:dyDescent="0.3">
      <c r="A277" s="292"/>
      <c r="B277" s="8"/>
      <c r="C277" s="8"/>
      <c r="D277" s="9"/>
      <c r="E277" s="10" t="s">
        <v>2</v>
      </c>
      <c r="F277" s="11"/>
      <c r="G277" s="302"/>
      <c r="H277" s="303"/>
      <c r="I277" s="304"/>
      <c r="J277" s="12" t="s">
        <v>39</v>
      </c>
      <c r="K277" s="13"/>
      <c r="L277" s="13"/>
      <c r="M277" s="14"/>
      <c r="N277" s="2"/>
      <c r="V277" s="50"/>
    </row>
    <row r="278" spans="1:22" ht="21.6" thickTop="1" thickBot="1" x14ac:dyDescent="0.3">
      <c r="A278" s="290">
        <f t="shared" ref="A278" si="62">A274+1</f>
        <v>66</v>
      </c>
      <c r="B278" s="74" t="s">
        <v>29</v>
      </c>
      <c r="C278" s="74" t="s">
        <v>31</v>
      </c>
      <c r="D278" s="74" t="s">
        <v>18</v>
      </c>
      <c r="E278" s="293" t="s">
        <v>33</v>
      </c>
      <c r="F278" s="293"/>
      <c r="G278" s="293" t="s">
        <v>24</v>
      </c>
      <c r="H278" s="294"/>
      <c r="I278" s="45"/>
      <c r="J278" s="42" t="s">
        <v>0</v>
      </c>
      <c r="K278" s="43"/>
      <c r="L278" s="43"/>
      <c r="M278" s="44"/>
      <c r="N278" s="2"/>
      <c r="V278" s="50"/>
    </row>
    <row r="279" spans="1:22" ht="13.8" thickBot="1" x14ac:dyDescent="0.3">
      <c r="A279" s="291"/>
      <c r="B279" s="7"/>
      <c r="C279" s="7"/>
      <c r="D279" s="4"/>
      <c r="E279" s="7"/>
      <c r="F279" s="7"/>
      <c r="G279" s="295"/>
      <c r="H279" s="296"/>
      <c r="I279" s="297"/>
      <c r="J279" s="40" t="s">
        <v>37</v>
      </c>
      <c r="K279" s="40"/>
      <c r="L279" s="40"/>
      <c r="M279" s="41"/>
      <c r="N279" s="2"/>
      <c r="V279" s="50">
        <v>0</v>
      </c>
    </row>
    <row r="280" spans="1:22" ht="21" thickBot="1" x14ac:dyDescent="0.3">
      <c r="A280" s="291"/>
      <c r="B280" s="75" t="s">
        <v>30</v>
      </c>
      <c r="C280" s="75" t="s">
        <v>32</v>
      </c>
      <c r="D280" s="75" t="s">
        <v>17</v>
      </c>
      <c r="E280" s="298" t="s">
        <v>34</v>
      </c>
      <c r="F280" s="298"/>
      <c r="G280" s="299"/>
      <c r="H280" s="300"/>
      <c r="I280" s="301"/>
      <c r="J280" s="12" t="s">
        <v>38</v>
      </c>
      <c r="K280" s="13"/>
      <c r="L280" s="13"/>
      <c r="M280" s="14"/>
      <c r="N280" s="2"/>
      <c r="V280" s="50"/>
    </row>
    <row r="281" spans="1:22" ht="13.8" thickBot="1" x14ac:dyDescent="0.3">
      <c r="A281" s="292"/>
      <c r="B281" s="8"/>
      <c r="C281" s="8"/>
      <c r="D281" s="9"/>
      <c r="E281" s="10" t="s">
        <v>2</v>
      </c>
      <c r="F281" s="11"/>
      <c r="G281" s="302"/>
      <c r="H281" s="303"/>
      <c r="I281" s="304"/>
      <c r="J281" s="12" t="s">
        <v>39</v>
      </c>
      <c r="K281" s="13"/>
      <c r="L281" s="13"/>
      <c r="M281" s="14"/>
      <c r="N281" s="2"/>
      <c r="V281" s="50"/>
    </row>
    <row r="282" spans="1:22" ht="21.6" thickTop="1" thickBot="1" x14ac:dyDescent="0.3">
      <c r="A282" s="290">
        <f t="shared" ref="A282" si="63">A278+1</f>
        <v>67</v>
      </c>
      <c r="B282" s="74" t="s">
        <v>29</v>
      </c>
      <c r="C282" s="74" t="s">
        <v>31</v>
      </c>
      <c r="D282" s="74" t="s">
        <v>18</v>
      </c>
      <c r="E282" s="293" t="s">
        <v>33</v>
      </c>
      <c r="F282" s="293"/>
      <c r="G282" s="293" t="s">
        <v>24</v>
      </c>
      <c r="H282" s="294"/>
      <c r="I282" s="45"/>
      <c r="J282" s="42" t="s">
        <v>0</v>
      </c>
      <c r="K282" s="43"/>
      <c r="L282" s="43"/>
      <c r="M282" s="44"/>
      <c r="N282" s="2"/>
      <c r="V282" s="50"/>
    </row>
    <row r="283" spans="1:22" ht="13.8" thickBot="1" x14ac:dyDescent="0.3">
      <c r="A283" s="291"/>
      <c r="B283" s="7"/>
      <c r="C283" s="7"/>
      <c r="D283" s="4"/>
      <c r="E283" s="7"/>
      <c r="F283" s="7"/>
      <c r="G283" s="295"/>
      <c r="H283" s="296"/>
      <c r="I283" s="297"/>
      <c r="J283" s="40" t="s">
        <v>37</v>
      </c>
      <c r="K283" s="40"/>
      <c r="L283" s="40"/>
      <c r="M283" s="41"/>
      <c r="N283" s="2"/>
      <c r="V283" s="50">
        <v>0</v>
      </c>
    </row>
    <row r="284" spans="1:22" ht="21" thickBot="1" x14ac:dyDescent="0.3">
      <c r="A284" s="291"/>
      <c r="B284" s="75" t="s">
        <v>30</v>
      </c>
      <c r="C284" s="75" t="s">
        <v>32</v>
      </c>
      <c r="D284" s="75" t="s">
        <v>17</v>
      </c>
      <c r="E284" s="298" t="s">
        <v>34</v>
      </c>
      <c r="F284" s="298"/>
      <c r="G284" s="299"/>
      <c r="H284" s="300"/>
      <c r="I284" s="301"/>
      <c r="J284" s="12" t="s">
        <v>38</v>
      </c>
      <c r="K284" s="13"/>
      <c r="L284" s="13"/>
      <c r="M284" s="14"/>
      <c r="N284" s="2"/>
      <c r="V284" s="50"/>
    </row>
    <row r="285" spans="1:22" ht="13.8" thickBot="1" x14ac:dyDescent="0.3">
      <c r="A285" s="292"/>
      <c r="B285" s="8"/>
      <c r="C285" s="8"/>
      <c r="D285" s="9"/>
      <c r="E285" s="10" t="s">
        <v>2</v>
      </c>
      <c r="F285" s="11"/>
      <c r="G285" s="302"/>
      <c r="H285" s="303"/>
      <c r="I285" s="304"/>
      <c r="J285" s="12" t="s">
        <v>39</v>
      </c>
      <c r="K285" s="13"/>
      <c r="L285" s="13"/>
      <c r="M285" s="14"/>
      <c r="N285" s="2"/>
      <c r="V285" s="50"/>
    </row>
    <row r="286" spans="1:22" ht="21.6" thickTop="1" thickBot="1" x14ac:dyDescent="0.3">
      <c r="A286" s="290">
        <f t="shared" ref="A286" si="64">A282+1</f>
        <v>68</v>
      </c>
      <c r="B286" s="74" t="s">
        <v>29</v>
      </c>
      <c r="C286" s="74" t="s">
        <v>31</v>
      </c>
      <c r="D286" s="74" t="s">
        <v>18</v>
      </c>
      <c r="E286" s="293" t="s">
        <v>33</v>
      </c>
      <c r="F286" s="293"/>
      <c r="G286" s="293" t="s">
        <v>24</v>
      </c>
      <c r="H286" s="294"/>
      <c r="I286" s="45"/>
      <c r="J286" s="42" t="s">
        <v>0</v>
      </c>
      <c r="K286" s="43"/>
      <c r="L286" s="43"/>
      <c r="M286" s="44"/>
      <c r="N286" s="2"/>
      <c r="V286" s="50"/>
    </row>
    <row r="287" spans="1:22" ht="13.8" thickBot="1" x14ac:dyDescent="0.3">
      <c r="A287" s="291"/>
      <c r="B287" s="7"/>
      <c r="C287" s="7"/>
      <c r="D287" s="4"/>
      <c r="E287" s="7"/>
      <c r="F287" s="7"/>
      <c r="G287" s="295"/>
      <c r="H287" s="296"/>
      <c r="I287" s="297"/>
      <c r="J287" s="40" t="s">
        <v>37</v>
      </c>
      <c r="K287" s="40"/>
      <c r="L287" s="40"/>
      <c r="M287" s="41"/>
      <c r="N287" s="2"/>
      <c r="V287" s="50">
        <v>0</v>
      </c>
    </row>
    <row r="288" spans="1:22" ht="21" thickBot="1" x14ac:dyDescent="0.3">
      <c r="A288" s="291"/>
      <c r="B288" s="75" t="s">
        <v>30</v>
      </c>
      <c r="C288" s="75" t="s">
        <v>32</v>
      </c>
      <c r="D288" s="75" t="s">
        <v>17</v>
      </c>
      <c r="E288" s="298" t="s">
        <v>34</v>
      </c>
      <c r="F288" s="298"/>
      <c r="G288" s="299"/>
      <c r="H288" s="300"/>
      <c r="I288" s="301"/>
      <c r="J288" s="12" t="s">
        <v>38</v>
      </c>
      <c r="K288" s="13"/>
      <c r="L288" s="13"/>
      <c r="M288" s="14"/>
      <c r="N288" s="2"/>
      <c r="V288" s="50"/>
    </row>
    <row r="289" spans="1:22" ht="13.8" thickBot="1" x14ac:dyDescent="0.3">
      <c r="A289" s="292"/>
      <c r="B289" s="8"/>
      <c r="C289" s="8"/>
      <c r="D289" s="9"/>
      <c r="E289" s="10" t="s">
        <v>2</v>
      </c>
      <c r="F289" s="11"/>
      <c r="G289" s="302"/>
      <c r="H289" s="303"/>
      <c r="I289" s="304"/>
      <c r="J289" s="12" t="s">
        <v>39</v>
      </c>
      <c r="K289" s="13"/>
      <c r="L289" s="13"/>
      <c r="M289" s="14"/>
      <c r="N289" s="2"/>
      <c r="V289" s="50"/>
    </row>
    <row r="290" spans="1:22" ht="21.6" thickTop="1" thickBot="1" x14ac:dyDescent="0.3">
      <c r="A290" s="290">
        <f t="shared" ref="A290" si="65">A286+1</f>
        <v>69</v>
      </c>
      <c r="B290" s="74" t="s">
        <v>29</v>
      </c>
      <c r="C290" s="74" t="s">
        <v>31</v>
      </c>
      <c r="D290" s="74" t="s">
        <v>18</v>
      </c>
      <c r="E290" s="293" t="s">
        <v>33</v>
      </c>
      <c r="F290" s="293"/>
      <c r="G290" s="293" t="s">
        <v>24</v>
      </c>
      <c r="H290" s="294"/>
      <c r="I290" s="45"/>
      <c r="J290" s="42" t="s">
        <v>0</v>
      </c>
      <c r="K290" s="43"/>
      <c r="L290" s="43"/>
      <c r="M290" s="44"/>
      <c r="N290" s="2"/>
      <c r="V290" s="50"/>
    </row>
    <row r="291" spans="1:22" ht="13.8" thickBot="1" x14ac:dyDescent="0.3">
      <c r="A291" s="291"/>
      <c r="B291" s="7"/>
      <c r="C291" s="7"/>
      <c r="D291" s="4"/>
      <c r="E291" s="7"/>
      <c r="F291" s="7"/>
      <c r="G291" s="295"/>
      <c r="H291" s="296"/>
      <c r="I291" s="297"/>
      <c r="J291" s="40" t="s">
        <v>37</v>
      </c>
      <c r="K291" s="40"/>
      <c r="L291" s="40"/>
      <c r="M291" s="41"/>
      <c r="N291" s="2"/>
      <c r="V291" s="50">
        <v>0</v>
      </c>
    </row>
    <row r="292" spans="1:22" ht="21" thickBot="1" x14ac:dyDescent="0.3">
      <c r="A292" s="291"/>
      <c r="B292" s="75" t="s">
        <v>30</v>
      </c>
      <c r="C292" s="75" t="s">
        <v>32</v>
      </c>
      <c r="D292" s="75" t="s">
        <v>17</v>
      </c>
      <c r="E292" s="298" t="s">
        <v>34</v>
      </c>
      <c r="F292" s="298"/>
      <c r="G292" s="299"/>
      <c r="H292" s="300"/>
      <c r="I292" s="301"/>
      <c r="J292" s="12" t="s">
        <v>38</v>
      </c>
      <c r="K292" s="13"/>
      <c r="L292" s="13"/>
      <c r="M292" s="14"/>
      <c r="N292" s="2"/>
      <c r="V292" s="50"/>
    </row>
    <row r="293" spans="1:22" ht="13.8" thickBot="1" x14ac:dyDescent="0.3">
      <c r="A293" s="292"/>
      <c r="B293" s="8"/>
      <c r="C293" s="8"/>
      <c r="D293" s="9"/>
      <c r="E293" s="10" t="s">
        <v>2</v>
      </c>
      <c r="F293" s="11"/>
      <c r="G293" s="302"/>
      <c r="H293" s="303"/>
      <c r="I293" s="304"/>
      <c r="J293" s="12" t="s">
        <v>39</v>
      </c>
      <c r="K293" s="13"/>
      <c r="L293" s="13"/>
      <c r="M293" s="14"/>
      <c r="N293" s="2"/>
      <c r="V293" s="50"/>
    </row>
    <row r="294" spans="1:22" ht="21.6" thickTop="1" thickBot="1" x14ac:dyDescent="0.3">
      <c r="A294" s="290">
        <f t="shared" ref="A294" si="66">A290+1</f>
        <v>70</v>
      </c>
      <c r="B294" s="74" t="s">
        <v>29</v>
      </c>
      <c r="C294" s="74" t="s">
        <v>31</v>
      </c>
      <c r="D294" s="74" t="s">
        <v>18</v>
      </c>
      <c r="E294" s="293" t="s">
        <v>33</v>
      </c>
      <c r="F294" s="293"/>
      <c r="G294" s="293" t="s">
        <v>24</v>
      </c>
      <c r="H294" s="294"/>
      <c r="I294" s="45"/>
      <c r="J294" s="42" t="s">
        <v>0</v>
      </c>
      <c r="K294" s="43"/>
      <c r="L294" s="43"/>
      <c r="M294" s="44"/>
      <c r="N294" s="2"/>
      <c r="V294" s="50"/>
    </row>
    <row r="295" spans="1:22" ht="13.8" thickBot="1" x14ac:dyDescent="0.3">
      <c r="A295" s="291"/>
      <c r="B295" s="7"/>
      <c r="C295" s="7"/>
      <c r="D295" s="4"/>
      <c r="E295" s="7"/>
      <c r="F295" s="7"/>
      <c r="G295" s="295"/>
      <c r="H295" s="296"/>
      <c r="I295" s="297"/>
      <c r="J295" s="40" t="s">
        <v>37</v>
      </c>
      <c r="K295" s="40"/>
      <c r="L295" s="40"/>
      <c r="M295" s="41"/>
      <c r="N295" s="2"/>
      <c r="V295" s="50">
        <v>0</v>
      </c>
    </row>
    <row r="296" spans="1:22" ht="21" thickBot="1" x14ac:dyDescent="0.3">
      <c r="A296" s="291"/>
      <c r="B296" s="75" t="s">
        <v>30</v>
      </c>
      <c r="C296" s="75" t="s">
        <v>32</v>
      </c>
      <c r="D296" s="75" t="s">
        <v>17</v>
      </c>
      <c r="E296" s="298" t="s">
        <v>34</v>
      </c>
      <c r="F296" s="298"/>
      <c r="G296" s="299"/>
      <c r="H296" s="300"/>
      <c r="I296" s="301"/>
      <c r="J296" s="12" t="s">
        <v>38</v>
      </c>
      <c r="K296" s="13"/>
      <c r="L296" s="13"/>
      <c r="M296" s="14"/>
      <c r="N296" s="2"/>
      <c r="V296" s="50"/>
    </row>
    <row r="297" spans="1:22" ht="13.8" thickBot="1" x14ac:dyDescent="0.3">
      <c r="A297" s="292"/>
      <c r="B297" s="8"/>
      <c r="C297" s="8"/>
      <c r="D297" s="9"/>
      <c r="E297" s="10" t="s">
        <v>2</v>
      </c>
      <c r="F297" s="11"/>
      <c r="G297" s="302"/>
      <c r="H297" s="303"/>
      <c r="I297" s="304"/>
      <c r="J297" s="12" t="s">
        <v>39</v>
      </c>
      <c r="K297" s="13"/>
      <c r="L297" s="13"/>
      <c r="M297" s="14"/>
      <c r="N297" s="2"/>
      <c r="V297" s="50"/>
    </row>
    <row r="298" spans="1:22" ht="21.6" thickTop="1" thickBot="1" x14ac:dyDescent="0.3">
      <c r="A298" s="290">
        <f t="shared" ref="A298" si="67">A294+1</f>
        <v>71</v>
      </c>
      <c r="B298" s="74" t="s">
        <v>29</v>
      </c>
      <c r="C298" s="74" t="s">
        <v>31</v>
      </c>
      <c r="D298" s="74" t="s">
        <v>18</v>
      </c>
      <c r="E298" s="293" t="s">
        <v>33</v>
      </c>
      <c r="F298" s="293"/>
      <c r="G298" s="293" t="s">
        <v>24</v>
      </c>
      <c r="H298" s="294"/>
      <c r="I298" s="45"/>
      <c r="J298" s="42" t="s">
        <v>0</v>
      </c>
      <c r="K298" s="43"/>
      <c r="L298" s="43"/>
      <c r="M298" s="44"/>
      <c r="N298" s="2"/>
      <c r="V298" s="50"/>
    </row>
    <row r="299" spans="1:22" ht="13.8" thickBot="1" x14ac:dyDescent="0.3">
      <c r="A299" s="291"/>
      <c r="B299" s="7"/>
      <c r="C299" s="7"/>
      <c r="D299" s="4"/>
      <c r="E299" s="7"/>
      <c r="F299" s="7"/>
      <c r="G299" s="295"/>
      <c r="H299" s="296"/>
      <c r="I299" s="297"/>
      <c r="J299" s="40" t="s">
        <v>37</v>
      </c>
      <c r="K299" s="40"/>
      <c r="L299" s="40"/>
      <c r="M299" s="41"/>
      <c r="N299" s="2"/>
      <c r="V299" s="50">
        <v>0</v>
      </c>
    </row>
    <row r="300" spans="1:22" ht="21" thickBot="1" x14ac:dyDescent="0.3">
      <c r="A300" s="291"/>
      <c r="B300" s="75" t="s">
        <v>30</v>
      </c>
      <c r="C300" s="75" t="s">
        <v>32</v>
      </c>
      <c r="D300" s="75" t="s">
        <v>17</v>
      </c>
      <c r="E300" s="298" t="s">
        <v>34</v>
      </c>
      <c r="F300" s="298"/>
      <c r="G300" s="299"/>
      <c r="H300" s="300"/>
      <c r="I300" s="301"/>
      <c r="J300" s="12" t="s">
        <v>38</v>
      </c>
      <c r="K300" s="13"/>
      <c r="L300" s="13"/>
      <c r="M300" s="14"/>
      <c r="N300" s="2"/>
      <c r="V300" s="50"/>
    </row>
    <row r="301" spans="1:22" ht="13.8" thickBot="1" x14ac:dyDescent="0.3">
      <c r="A301" s="292"/>
      <c r="B301" s="8"/>
      <c r="C301" s="8"/>
      <c r="D301" s="9"/>
      <c r="E301" s="10" t="s">
        <v>2</v>
      </c>
      <c r="F301" s="11"/>
      <c r="G301" s="302"/>
      <c r="H301" s="303"/>
      <c r="I301" s="304"/>
      <c r="J301" s="12" t="s">
        <v>39</v>
      </c>
      <c r="K301" s="13"/>
      <c r="L301" s="13"/>
      <c r="M301" s="14"/>
      <c r="N301" s="2"/>
      <c r="V301" s="50"/>
    </row>
    <row r="302" spans="1:22" ht="21.6" thickTop="1" thickBot="1" x14ac:dyDescent="0.3">
      <c r="A302" s="290">
        <f t="shared" ref="A302" si="68">A298+1</f>
        <v>72</v>
      </c>
      <c r="B302" s="74" t="s">
        <v>29</v>
      </c>
      <c r="C302" s="74" t="s">
        <v>31</v>
      </c>
      <c r="D302" s="74" t="s">
        <v>18</v>
      </c>
      <c r="E302" s="293" t="s">
        <v>33</v>
      </c>
      <c r="F302" s="293"/>
      <c r="G302" s="293" t="s">
        <v>24</v>
      </c>
      <c r="H302" s="294"/>
      <c r="I302" s="45"/>
      <c r="J302" s="42" t="s">
        <v>0</v>
      </c>
      <c r="K302" s="43"/>
      <c r="L302" s="43"/>
      <c r="M302" s="44"/>
      <c r="N302" s="2"/>
      <c r="V302" s="50"/>
    </row>
    <row r="303" spans="1:22" ht="13.8" thickBot="1" x14ac:dyDescent="0.3">
      <c r="A303" s="291"/>
      <c r="B303" s="7"/>
      <c r="C303" s="7"/>
      <c r="D303" s="4"/>
      <c r="E303" s="7"/>
      <c r="F303" s="7"/>
      <c r="G303" s="295"/>
      <c r="H303" s="296"/>
      <c r="I303" s="297"/>
      <c r="J303" s="40" t="s">
        <v>37</v>
      </c>
      <c r="K303" s="40"/>
      <c r="L303" s="40"/>
      <c r="M303" s="41"/>
      <c r="N303" s="2"/>
      <c r="V303" s="50">
        <v>0</v>
      </c>
    </row>
    <row r="304" spans="1:22" ht="21" thickBot="1" x14ac:dyDescent="0.3">
      <c r="A304" s="291"/>
      <c r="B304" s="75" t="s">
        <v>30</v>
      </c>
      <c r="C304" s="75" t="s">
        <v>32</v>
      </c>
      <c r="D304" s="75" t="s">
        <v>17</v>
      </c>
      <c r="E304" s="298" t="s">
        <v>34</v>
      </c>
      <c r="F304" s="298"/>
      <c r="G304" s="299"/>
      <c r="H304" s="300"/>
      <c r="I304" s="301"/>
      <c r="J304" s="12" t="s">
        <v>38</v>
      </c>
      <c r="K304" s="13"/>
      <c r="L304" s="13"/>
      <c r="M304" s="14"/>
      <c r="N304" s="2"/>
      <c r="V304" s="50"/>
    </row>
    <row r="305" spans="1:22" ht="13.8" thickBot="1" x14ac:dyDescent="0.3">
      <c r="A305" s="292"/>
      <c r="B305" s="8"/>
      <c r="C305" s="8"/>
      <c r="D305" s="9"/>
      <c r="E305" s="10" t="s">
        <v>2</v>
      </c>
      <c r="F305" s="11"/>
      <c r="G305" s="302"/>
      <c r="H305" s="303"/>
      <c r="I305" s="304"/>
      <c r="J305" s="12" t="s">
        <v>39</v>
      </c>
      <c r="K305" s="13"/>
      <c r="L305" s="13"/>
      <c r="M305" s="14"/>
      <c r="N305" s="2"/>
      <c r="V305" s="50"/>
    </row>
    <row r="306" spans="1:22" ht="21.6" thickTop="1" thickBot="1" x14ac:dyDescent="0.3">
      <c r="A306" s="290">
        <f t="shared" ref="A306" si="69">A302+1</f>
        <v>73</v>
      </c>
      <c r="B306" s="74" t="s">
        <v>29</v>
      </c>
      <c r="C306" s="74" t="s">
        <v>31</v>
      </c>
      <c r="D306" s="74" t="s">
        <v>18</v>
      </c>
      <c r="E306" s="293" t="s">
        <v>33</v>
      </c>
      <c r="F306" s="293"/>
      <c r="G306" s="293" t="s">
        <v>24</v>
      </c>
      <c r="H306" s="294"/>
      <c r="I306" s="45"/>
      <c r="J306" s="42" t="s">
        <v>0</v>
      </c>
      <c r="K306" s="43"/>
      <c r="L306" s="43"/>
      <c r="M306" s="44"/>
      <c r="N306" s="2"/>
      <c r="V306" s="50"/>
    </row>
    <row r="307" spans="1:22" ht="13.8" thickBot="1" x14ac:dyDescent="0.3">
      <c r="A307" s="291"/>
      <c r="B307" s="7"/>
      <c r="C307" s="7"/>
      <c r="D307" s="4"/>
      <c r="E307" s="7"/>
      <c r="F307" s="7"/>
      <c r="G307" s="295"/>
      <c r="H307" s="296"/>
      <c r="I307" s="297"/>
      <c r="J307" s="40" t="s">
        <v>37</v>
      </c>
      <c r="K307" s="40"/>
      <c r="L307" s="40"/>
      <c r="M307" s="41"/>
      <c r="N307" s="2"/>
      <c r="V307" s="50">
        <v>0</v>
      </c>
    </row>
    <row r="308" spans="1:22" ht="21" thickBot="1" x14ac:dyDescent="0.3">
      <c r="A308" s="291"/>
      <c r="B308" s="75" t="s">
        <v>30</v>
      </c>
      <c r="C308" s="75" t="s">
        <v>32</v>
      </c>
      <c r="D308" s="75" t="s">
        <v>17</v>
      </c>
      <c r="E308" s="298" t="s">
        <v>34</v>
      </c>
      <c r="F308" s="298"/>
      <c r="G308" s="299"/>
      <c r="H308" s="300"/>
      <c r="I308" s="301"/>
      <c r="J308" s="12" t="s">
        <v>38</v>
      </c>
      <c r="K308" s="13"/>
      <c r="L308" s="13"/>
      <c r="M308" s="14"/>
      <c r="N308" s="2"/>
      <c r="V308" s="50"/>
    </row>
    <row r="309" spans="1:22" ht="13.8" thickBot="1" x14ac:dyDescent="0.3">
      <c r="A309" s="292"/>
      <c r="B309" s="8"/>
      <c r="C309" s="8"/>
      <c r="D309" s="9"/>
      <c r="E309" s="10" t="s">
        <v>2</v>
      </c>
      <c r="F309" s="11"/>
      <c r="G309" s="302"/>
      <c r="H309" s="303"/>
      <c r="I309" s="304"/>
      <c r="J309" s="12" t="s">
        <v>39</v>
      </c>
      <c r="K309" s="13"/>
      <c r="L309" s="13"/>
      <c r="M309" s="14"/>
      <c r="N309" s="2"/>
      <c r="V309" s="50"/>
    </row>
    <row r="310" spans="1:22" ht="21.6" thickTop="1" thickBot="1" x14ac:dyDescent="0.3">
      <c r="A310" s="290">
        <f t="shared" ref="A310" si="70">A306+1</f>
        <v>74</v>
      </c>
      <c r="B310" s="74" t="s">
        <v>29</v>
      </c>
      <c r="C310" s="74" t="s">
        <v>31</v>
      </c>
      <c r="D310" s="74" t="s">
        <v>18</v>
      </c>
      <c r="E310" s="293" t="s">
        <v>33</v>
      </c>
      <c r="F310" s="293"/>
      <c r="G310" s="293" t="s">
        <v>24</v>
      </c>
      <c r="H310" s="294"/>
      <c r="I310" s="45"/>
      <c r="J310" s="42" t="s">
        <v>0</v>
      </c>
      <c r="K310" s="43"/>
      <c r="L310" s="43"/>
      <c r="M310" s="44"/>
      <c r="N310" s="2"/>
      <c r="V310" s="50"/>
    </row>
    <row r="311" spans="1:22" ht="13.8" thickBot="1" x14ac:dyDescent="0.3">
      <c r="A311" s="291"/>
      <c r="B311" s="7"/>
      <c r="C311" s="7"/>
      <c r="D311" s="4"/>
      <c r="E311" s="7"/>
      <c r="F311" s="7"/>
      <c r="G311" s="295"/>
      <c r="H311" s="296"/>
      <c r="I311" s="297"/>
      <c r="J311" s="40" t="s">
        <v>37</v>
      </c>
      <c r="K311" s="40"/>
      <c r="L311" s="40"/>
      <c r="M311" s="41"/>
      <c r="N311" s="2"/>
      <c r="V311" s="50">
        <v>0</v>
      </c>
    </row>
    <row r="312" spans="1:22" ht="21" thickBot="1" x14ac:dyDescent="0.3">
      <c r="A312" s="291"/>
      <c r="B312" s="75" t="s">
        <v>30</v>
      </c>
      <c r="C312" s="75" t="s">
        <v>32</v>
      </c>
      <c r="D312" s="75" t="s">
        <v>17</v>
      </c>
      <c r="E312" s="298" t="s">
        <v>34</v>
      </c>
      <c r="F312" s="298"/>
      <c r="G312" s="299"/>
      <c r="H312" s="300"/>
      <c r="I312" s="301"/>
      <c r="J312" s="12" t="s">
        <v>38</v>
      </c>
      <c r="K312" s="13"/>
      <c r="L312" s="13"/>
      <c r="M312" s="14"/>
      <c r="N312" s="2"/>
      <c r="V312" s="50"/>
    </row>
    <row r="313" spans="1:22" ht="13.8" thickBot="1" x14ac:dyDescent="0.3">
      <c r="A313" s="292"/>
      <c r="B313" s="8"/>
      <c r="C313" s="8"/>
      <c r="D313" s="9"/>
      <c r="E313" s="10" t="s">
        <v>2</v>
      </c>
      <c r="F313" s="11"/>
      <c r="G313" s="302"/>
      <c r="H313" s="303"/>
      <c r="I313" s="304"/>
      <c r="J313" s="12" t="s">
        <v>39</v>
      </c>
      <c r="K313" s="13"/>
      <c r="L313" s="13"/>
      <c r="M313" s="14"/>
      <c r="N313" s="2"/>
      <c r="V313" s="50"/>
    </row>
    <row r="314" spans="1:22" ht="21.6" thickTop="1" thickBot="1" x14ac:dyDescent="0.3">
      <c r="A314" s="290">
        <f t="shared" ref="A314" si="71">A310+1</f>
        <v>75</v>
      </c>
      <c r="B314" s="74" t="s">
        <v>29</v>
      </c>
      <c r="C314" s="74" t="s">
        <v>31</v>
      </c>
      <c r="D314" s="74" t="s">
        <v>18</v>
      </c>
      <c r="E314" s="293" t="s">
        <v>33</v>
      </c>
      <c r="F314" s="293"/>
      <c r="G314" s="293" t="s">
        <v>24</v>
      </c>
      <c r="H314" s="294"/>
      <c r="I314" s="45"/>
      <c r="J314" s="42" t="s">
        <v>0</v>
      </c>
      <c r="K314" s="43"/>
      <c r="L314" s="43"/>
      <c r="M314" s="44"/>
      <c r="N314" s="2"/>
      <c r="V314" s="50"/>
    </row>
    <row r="315" spans="1:22" ht="13.8" thickBot="1" x14ac:dyDescent="0.3">
      <c r="A315" s="291"/>
      <c r="B315" s="7"/>
      <c r="C315" s="7"/>
      <c r="D315" s="4"/>
      <c r="E315" s="7"/>
      <c r="F315" s="7"/>
      <c r="G315" s="295"/>
      <c r="H315" s="296"/>
      <c r="I315" s="297"/>
      <c r="J315" s="40" t="s">
        <v>37</v>
      </c>
      <c r="K315" s="40"/>
      <c r="L315" s="40"/>
      <c r="M315" s="41"/>
      <c r="N315" s="2"/>
      <c r="V315" s="50">
        <v>0</v>
      </c>
    </row>
    <row r="316" spans="1:22" ht="21" thickBot="1" x14ac:dyDescent="0.3">
      <c r="A316" s="291"/>
      <c r="B316" s="75" t="s">
        <v>30</v>
      </c>
      <c r="C316" s="75" t="s">
        <v>32</v>
      </c>
      <c r="D316" s="75" t="s">
        <v>17</v>
      </c>
      <c r="E316" s="298" t="s">
        <v>34</v>
      </c>
      <c r="F316" s="298"/>
      <c r="G316" s="299"/>
      <c r="H316" s="300"/>
      <c r="I316" s="301"/>
      <c r="J316" s="12" t="s">
        <v>38</v>
      </c>
      <c r="K316" s="13"/>
      <c r="L316" s="13"/>
      <c r="M316" s="14"/>
      <c r="N316" s="2"/>
      <c r="V316" s="50"/>
    </row>
    <row r="317" spans="1:22" ht="13.8" thickBot="1" x14ac:dyDescent="0.3">
      <c r="A317" s="292"/>
      <c r="B317" s="8"/>
      <c r="C317" s="8"/>
      <c r="D317" s="9"/>
      <c r="E317" s="10" t="s">
        <v>2</v>
      </c>
      <c r="F317" s="11"/>
      <c r="G317" s="302"/>
      <c r="H317" s="303"/>
      <c r="I317" s="304"/>
      <c r="J317" s="12" t="s">
        <v>39</v>
      </c>
      <c r="K317" s="13"/>
      <c r="L317" s="13"/>
      <c r="M317" s="14"/>
      <c r="N317" s="2"/>
      <c r="V317" s="50"/>
    </row>
    <row r="318" spans="1:22" ht="21.6" thickTop="1" thickBot="1" x14ac:dyDescent="0.3">
      <c r="A318" s="290">
        <f t="shared" ref="A318" si="72">A314+1</f>
        <v>76</v>
      </c>
      <c r="B318" s="74" t="s">
        <v>29</v>
      </c>
      <c r="C318" s="74" t="s">
        <v>31</v>
      </c>
      <c r="D318" s="74" t="s">
        <v>18</v>
      </c>
      <c r="E318" s="293" t="s">
        <v>33</v>
      </c>
      <c r="F318" s="293"/>
      <c r="G318" s="293" t="s">
        <v>24</v>
      </c>
      <c r="H318" s="294"/>
      <c r="I318" s="45"/>
      <c r="J318" s="42" t="s">
        <v>0</v>
      </c>
      <c r="K318" s="43"/>
      <c r="L318" s="43"/>
      <c r="M318" s="44"/>
      <c r="N318" s="2"/>
      <c r="V318" s="50"/>
    </row>
    <row r="319" spans="1:22" ht="13.8" thickBot="1" x14ac:dyDescent="0.3">
      <c r="A319" s="291"/>
      <c r="B319" s="7"/>
      <c r="C319" s="7"/>
      <c r="D319" s="4"/>
      <c r="E319" s="7"/>
      <c r="F319" s="7"/>
      <c r="G319" s="295"/>
      <c r="H319" s="296"/>
      <c r="I319" s="297"/>
      <c r="J319" s="40" t="s">
        <v>37</v>
      </c>
      <c r="K319" s="40"/>
      <c r="L319" s="40"/>
      <c r="M319" s="41"/>
      <c r="N319" s="2"/>
      <c r="V319" s="50">
        <v>0</v>
      </c>
    </row>
    <row r="320" spans="1:22" ht="21" thickBot="1" x14ac:dyDescent="0.3">
      <c r="A320" s="291"/>
      <c r="B320" s="75" t="s">
        <v>30</v>
      </c>
      <c r="C320" s="75" t="s">
        <v>32</v>
      </c>
      <c r="D320" s="75" t="s">
        <v>17</v>
      </c>
      <c r="E320" s="298" t="s">
        <v>34</v>
      </c>
      <c r="F320" s="298"/>
      <c r="G320" s="299"/>
      <c r="H320" s="300"/>
      <c r="I320" s="301"/>
      <c r="J320" s="12" t="s">
        <v>38</v>
      </c>
      <c r="K320" s="13"/>
      <c r="L320" s="13"/>
      <c r="M320" s="14"/>
      <c r="N320" s="2"/>
      <c r="V320" s="50"/>
    </row>
    <row r="321" spans="1:22" ht="13.8" thickBot="1" x14ac:dyDescent="0.3">
      <c r="A321" s="292"/>
      <c r="B321" s="8"/>
      <c r="C321" s="8"/>
      <c r="D321" s="9"/>
      <c r="E321" s="10" t="s">
        <v>2</v>
      </c>
      <c r="F321" s="11"/>
      <c r="G321" s="302"/>
      <c r="H321" s="303"/>
      <c r="I321" s="304"/>
      <c r="J321" s="12" t="s">
        <v>39</v>
      </c>
      <c r="K321" s="13"/>
      <c r="L321" s="13"/>
      <c r="M321" s="14"/>
      <c r="N321" s="2"/>
      <c r="V321" s="50"/>
    </row>
    <row r="322" spans="1:22" ht="21.6" thickTop="1" thickBot="1" x14ac:dyDescent="0.3">
      <c r="A322" s="290">
        <f t="shared" ref="A322" si="73">A318+1</f>
        <v>77</v>
      </c>
      <c r="B322" s="74" t="s">
        <v>29</v>
      </c>
      <c r="C322" s="74" t="s">
        <v>31</v>
      </c>
      <c r="D322" s="74" t="s">
        <v>18</v>
      </c>
      <c r="E322" s="293" t="s">
        <v>33</v>
      </c>
      <c r="F322" s="293"/>
      <c r="G322" s="293" t="s">
        <v>24</v>
      </c>
      <c r="H322" s="294"/>
      <c r="I322" s="45"/>
      <c r="J322" s="42" t="s">
        <v>0</v>
      </c>
      <c r="K322" s="43"/>
      <c r="L322" s="43"/>
      <c r="M322" s="44"/>
      <c r="N322" s="2"/>
      <c r="V322" s="50"/>
    </row>
    <row r="323" spans="1:22" ht="13.8" thickBot="1" x14ac:dyDescent="0.3">
      <c r="A323" s="291"/>
      <c r="B323" s="7"/>
      <c r="C323" s="7"/>
      <c r="D323" s="4"/>
      <c r="E323" s="7"/>
      <c r="F323" s="7"/>
      <c r="G323" s="295"/>
      <c r="H323" s="296"/>
      <c r="I323" s="297"/>
      <c r="J323" s="40" t="s">
        <v>37</v>
      </c>
      <c r="K323" s="40"/>
      <c r="L323" s="40"/>
      <c r="M323" s="41"/>
      <c r="N323" s="2"/>
      <c r="V323" s="50">
        <v>0</v>
      </c>
    </row>
    <row r="324" spans="1:22" ht="21" thickBot="1" x14ac:dyDescent="0.3">
      <c r="A324" s="291"/>
      <c r="B324" s="75" t="s">
        <v>30</v>
      </c>
      <c r="C324" s="75" t="s">
        <v>32</v>
      </c>
      <c r="D324" s="75" t="s">
        <v>17</v>
      </c>
      <c r="E324" s="298" t="s">
        <v>34</v>
      </c>
      <c r="F324" s="298"/>
      <c r="G324" s="299"/>
      <c r="H324" s="300"/>
      <c r="I324" s="301"/>
      <c r="J324" s="12" t="s">
        <v>38</v>
      </c>
      <c r="K324" s="13"/>
      <c r="L324" s="13"/>
      <c r="M324" s="14"/>
      <c r="N324" s="2"/>
      <c r="V324" s="50"/>
    </row>
    <row r="325" spans="1:22" ht="13.8" thickBot="1" x14ac:dyDescent="0.3">
      <c r="A325" s="292"/>
      <c r="B325" s="8"/>
      <c r="C325" s="8"/>
      <c r="D325" s="9"/>
      <c r="E325" s="10" t="s">
        <v>2</v>
      </c>
      <c r="F325" s="11"/>
      <c r="G325" s="302"/>
      <c r="H325" s="303"/>
      <c r="I325" s="304"/>
      <c r="J325" s="12" t="s">
        <v>39</v>
      </c>
      <c r="K325" s="13"/>
      <c r="L325" s="13"/>
      <c r="M325" s="14"/>
      <c r="N325" s="2"/>
      <c r="V325" s="50"/>
    </row>
    <row r="326" spans="1:22" ht="21.6" thickTop="1" thickBot="1" x14ac:dyDescent="0.3">
      <c r="A326" s="290">
        <f t="shared" ref="A326" si="74">A322+1</f>
        <v>78</v>
      </c>
      <c r="B326" s="74" t="s">
        <v>29</v>
      </c>
      <c r="C326" s="74" t="s">
        <v>31</v>
      </c>
      <c r="D326" s="74" t="s">
        <v>18</v>
      </c>
      <c r="E326" s="293" t="s">
        <v>33</v>
      </c>
      <c r="F326" s="293"/>
      <c r="G326" s="293" t="s">
        <v>24</v>
      </c>
      <c r="H326" s="294"/>
      <c r="I326" s="45"/>
      <c r="J326" s="42" t="s">
        <v>0</v>
      </c>
      <c r="K326" s="43"/>
      <c r="L326" s="43"/>
      <c r="M326" s="44"/>
      <c r="N326" s="2"/>
      <c r="V326" s="50"/>
    </row>
    <row r="327" spans="1:22" ht="13.8" thickBot="1" x14ac:dyDescent="0.3">
      <c r="A327" s="291"/>
      <c r="B327" s="7"/>
      <c r="C327" s="7"/>
      <c r="D327" s="4"/>
      <c r="E327" s="7"/>
      <c r="F327" s="7"/>
      <c r="G327" s="295"/>
      <c r="H327" s="296"/>
      <c r="I327" s="297"/>
      <c r="J327" s="40" t="s">
        <v>37</v>
      </c>
      <c r="K327" s="40"/>
      <c r="L327" s="40"/>
      <c r="M327" s="41"/>
      <c r="N327" s="2"/>
      <c r="V327" s="50">
        <v>0</v>
      </c>
    </row>
    <row r="328" spans="1:22" ht="21" thickBot="1" x14ac:dyDescent="0.3">
      <c r="A328" s="291"/>
      <c r="B328" s="75" t="s">
        <v>30</v>
      </c>
      <c r="C328" s="75" t="s">
        <v>32</v>
      </c>
      <c r="D328" s="75" t="s">
        <v>17</v>
      </c>
      <c r="E328" s="298" t="s">
        <v>34</v>
      </c>
      <c r="F328" s="298"/>
      <c r="G328" s="299"/>
      <c r="H328" s="300"/>
      <c r="I328" s="301"/>
      <c r="J328" s="12" t="s">
        <v>38</v>
      </c>
      <c r="K328" s="13"/>
      <c r="L328" s="13"/>
      <c r="M328" s="14"/>
      <c r="N328" s="2"/>
      <c r="V328" s="50"/>
    </row>
    <row r="329" spans="1:22" ht="13.8" thickBot="1" x14ac:dyDescent="0.3">
      <c r="A329" s="292"/>
      <c r="B329" s="8"/>
      <c r="C329" s="8"/>
      <c r="D329" s="9"/>
      <c r="E329" s="10" t="s">
        <v>2</v>
      </c>
      <c r="F329" s="11"/>
      <c r="G329" s="302"/>
      <c r="H329" s="303"/>
      <c r="I329" s="304"/>
      <c r="J329" s="12" t="s">
        <v>39</v>
      </c>
      <c r="K329" s="13"/>
      <c r="L329" s="13"/>
      <c r="M329" s="14"/>
      <c r="N329" s="2"/>
      <c r="V329" s="50"/>
    </row>
    <row r="330" spans="1:22" ht="21.6" thickTop="1" thickBot="1" x14ac:dyDescent="0.3">
      <c r="A330" s="290">
        <f t="shared" ref="A330" si="75">A326+1</f>
        <v>79</v>
      </c>
      <c r="B330" s="74" t="s">
        <v>29</v>
      </c>
      <c r="C330" s="74" t="s">
        <v>31</v>
      </c>
      <c r="D330" s="74" t="s">
        <v>18</v>
      </c>
      <c r="E330" s="293" t="s">
        <v>33</v>
      </c>
      <c r="F330" s="293"/>
      <c r="G330" s="293" t="s">
        <v>24</v>
      </c>
      <c r="H330" s="294"/>
      <c r="I330" s="45"/>
      <c r="J330" s="42" t="s">
        <v>0</v>
      </c>
      <c r="K330" s="43"/>
      <c r="L330" s="43"/>
      <c r="M330" s="44"/>
      <c r="N330" s="2"/>
      <c r="V330" s="50"/>
    </row>
    <row r="331" spans="1:22" ht="13.8" thickBot="1" x14ac:dyDescent="0.3">
      <c r="A331" s="291"/>
      <c r="B331" s="7"/>
      <c r="C331" s="7"/>
      <c r="D331" s="4"/>
      <c r="E331" s="7"/>
      <c r="F331" s="7"/>
      <c r="G331" s="295"/>
      <c r="H331" s="296"/>
      <c r="I331" s="297"/>
      <c r="J331" s="40" t="s">
        <v>37</v>
      </c>
      <c r="K331" s="40"/>
      <c r="L331" s="40"/>
      <c r="M331" s="41"/>
      <c r="N331" s="2"/>
      <c r="V331" s="50">
        <v>0</v>
      </c>
    </row>
    <row r="332" spans="1:22" ht="21" thickBot="1" x14ac:dyDescent="0.3">
      <c r="A332" s="291"/>
      <c r="B332" s="75" t="s">
        <v>30</v>
      </c>
      <c r="C332" s="75" t="s">
        <v>32</v>
      </c>
      <c r="D332" s="75" t="s">
        <v>17</v>
      </c>
      <c r="E332" s="298" t="s">
        <v>34</v>
      </c>
      <c r="F332" s="298"/>
      <c r="G332" s="299"/>
      <c r="H332" s="300"/>
      <c r="I332" s="301"/>
      <c r="J332" s="12" t="s">
        <v>38</v>
      </c>
      <c r="K332" s="13"/>
      <c r="L332" s="13"/>
      <c r="M332" s="14"/>
      <c r="N332" s="2"/>
      <c r="V332" s="50"/>
    </row>
    <row r="333" spans="1:22" ht="13.8" thickBot="1" x14ac:dyDescent="0.3">
      <c r="A333" s="292"/>
      <c r="B333" s="8"/>
      <c r="C333" s="8"/>
      <c r="D333" s="9"/>
      <c r="E333" s="10" t="s">
        <v>2</v>
      </c>
      <c r="F333" s="11"/>
      <c r="G333" s="302"/>
      <c r="H333" s="303"/>
      <c r="I333" s="304"/>
      <c r="J333" s="12" t="s">
        <v>39</v>
      </c>
      <c r="K333" s="13"/>
      <c r="L333" s="13"/>
      <c r="M333" s="14"/>
      <c r="N333" s="2"/>
      <c r="V333" s="50"/>
    </row>
    <row r="334" spans="1:22" ht="21.6" thickTop="1" thickBot="1" x14ac:dyDescent="0.3">
      <c r="A334" s="290">
        <f t="shared" ref="A334" si="76">A330+1</f>
        <v>80</v>
      </c>
      <c r="B334" s="74" t="s">
        <v>29</v>
      </c>
      <c r="C334" s="74" t="s">
        <v>31</v>
      </c>
      <c r="D334" s="74" t="s">
        <v>18</v>
      </c>
      <c r="E334" s="293" t="s">
        <v>33</v>
      </c>
      <c r="F334" s="293"/>
      <c r="G334" s="293" t="s">
        <v>24</v>
      </c>
      <c r="H334" s="294"/>
      <c r="I334" s="45"/>
      <c r="J334" s="42" t="s">
        <v>0</v>
      </c>
      <c r="K334" s="43"/>
      <c r="L334" s="43"/>
      <c r="M334" s="44"/>
      <c r="N334" s="2"/>
      <c r="V334" s="50"/>
    </row>
    <row r="335" spans="1:22" ht="13.8" thickBot="1" x14ac:dyDescent="0.3">
      <c r="A335" s="291"/>
      <c r="B335" s="7"/>
      <c r="C335" s="7"/>
      <c r="D335" s="4"/>
      <c r="E335" s="7"/>
      <c r="F335" s="7"/>
      <c r="G335" s="295"/>
      <c r="H335" s="296"/>
      <c r="I335" s="297"/>
      <c r="J335" s="40" t="s">
        <v>37</v>
      </c>
      <c r="K335" s="40"/>
      <c r="L335" s="40"/>
      <c r="M335" s="41"/>
      <c r="N335" s="2"/>
      <c r="V335" s="50">
        <v>0</v>
      </c>
    </row>
    <row r="336" spans="1:22" ht="21" thickBot="1" x14ac:dyDescent="0.3">
      <c r="A336" s="291"/>
      <c r="B336" s="75" t="s">
        <v>30</v>
      </c>
      <c r="C336" s="75" t="s">
        <v>32</v>
      </c>
      <c r="D336" s="75" t="s">
        <v>17</v>
      </c>
      <c r="E336" s="298" t="s">
        <v>34</v>
      </c>
      <c r="F336" s="298"/>
      <c r="G336" s="299"/>
      <c r="H336" s="300"/>
      <c r="I336" s="301"/>
      <c r="J336" s="12" t="s">
        <v>38</v>
      </c>
      <c r="K336" s="13"/>
      <c r="L336" s="13"/>
      <c r="M336" s="14"/>
      <c r="N336" s="2"/>
      <c r="V336" s="50"/>
    </row>
    <row r="337" spans="1:22" ht="13.8" thickBot="1" x14ac:dyDescent="0.3">
      <c r="A337" s="292"/>
      <c r="B337" s="8"/>
      <c r="C337" s="8"/>
      <c r="D337" s="9"/>
      <c r="E337" s="10" t="s">
        <v>2</v>
      </c>
      <c r="F337" s="11"/>
      <c r="G337" s="302"/>
      <c r="H337" s="303"/>
      <c r="I337" s="304"/>
      <c r="J337" s="12" t="s">
        <v>39</v>
      </c>
      <c r="K337" s="13"/>
      <c r="L337" s="13"/>
      <c r="M337" s="14"/>
      <c r="N337" s="2"/>
      <c r="V337" s="50"/>
    </row>
    <row r="338" spans="1:22" ht="21.6" thickTop="1" thickBot="1" x14ac:dyDescent="0.3">
      <c r="A338" s="290">
        <f t="shared" ref="A338" si="77">A334+1</f>
        <v>81</v>
      </c>
      <c r="B338" s="74" t="s">
        <v>29</v>
      </c>
      <c r="C338" s="74" t="s">
        <v>31</v>
      </c>
      <c r="D338" s="74" t="s">
        <v>18</v>
      </c>
      <c r="E338" s="293" t="s">
        <v>33</v>
      </c>
      <c r="F338" s="293"/>
      <c r="G338" s="293" t="s">
        <v>24</v>
      </c>
      <c r="H338" s="294"/>
      <c r="I338" s="45"/>
      <c r="J338" s="42" t="s">
        <v>0</v>
      </c>
      <c r="K338" s="43"/>
      <c r="L338" s="43"/>
      <c r="M338" s="44"/>
      <c r="N338" s="2"/>
      <c r="V338" s="50"/>
    </row>
    <row r="339" spans="1:22" ht="13.8" thickBot="1" x14ac:dyDescent="0.3">
      <c r="A339" s="291"/>
      <c r="B339" s="7"/>
      <c r="C339" s="7"/>
      <c r="D339" s="4"/>
      <c r="E339" s="7"/>
      <c r="F339" s="7"/>
      <c r="G339" s="295"/>
      <c r="H339" s="296"/>
      <c r="I339" s="297"/>
      <c r="J339" s="40" t="s">
        <v>37</v>
      </c>
      <c r="K339" s="40"/>
      <c r="L339" s="40"/>
      <c r="M339" s="41"/>
      <c r="N339" s="2"/>
      <c r="V339" s="50">
        <v>0</v>
      </c>
    </row>
    <row r="340" spans="1:22" ht="21" thickBot="1" x14ac:dyDescent="0.3">
      <c r="A340" s="291"/>
      <c r="B340" s="75" t="s">
        <v>30</v>
      </c>
      <c r="C340" s="75" t="s">
        <v>32</v>
      </c>
      <c r="D340" s="75" t="s">
        <v>17</v>
      </c>
      <c r="E340" s="298" t="s">
        <v>34</v>
      </c>
      <c r="F340" s="298"/>
      <c r="G340" s="299"/>
      <c r="H340" s="300"/>
      <c r="I340" s="301"/>
      <c r="J340" s="12" t="s">
        <v>38</v>
      </c>
      <c r="K340" s="13"/>
      <c r="L340" s="13"/>
      <c r="M340" s="14"/>
      <c r="N340" s="2"/>
      <c r="V340" s="50"/>
    </row>
    <row r="341" spans="1:22" ht="13.8" thickBot="1" x14ac:dyDescent="0.3">
      <c r="A341" s="292"/>
      <c r="B341" s="8"/>
      <c r="C341" s="8"/>
      <c r="D341" s="9"/>
      <c r="E341" s="10" t="s">
        <v>2</v>
      </c>
      <c r="F341" s="11"/>
      <c r="G341" s="302"/>
      <c r="H341" s="303"/>
      <c r="I341" s="304"/>
      <c r="J341" s="12" t="s">
        <v>39</v>
      </c>
      <c r="K341" s="13"/>
      <c r="L341" s="13"/>
      <c r="M341" s="14"/>
      <c r="N341" s="2"/>
      <c r="V341" s="50"/>
    </row>
    <row r="342" spans="1:22" ht="21.6" thickTop="1" thickBot="1" x14ac:dyDescent="0.3">
      <c r="A342" s="290">
        <f t="shared" ref="A342" si="78">A338+1</f>
        <v>82</v>
      </c>
      <c r="B342" s="74" t="s">
        <v>29</v>
      </c>
      <c r="C342" s="74" t="s">
        <v>31</v>
      </c>
      <c r="D342" s="74" t="s">
        <v>18</v>
      </c>
      <c r="E342" s="293" t="s">
        <v>33</v>
      </c>
      <c r="F342" s="293"/>
      <c r="G342" s="293" t="s">
        <v>24</v>
      </c>
      <c r="H342" s="294"/>
      <c r="I342" s="45"/>
      <c r="J342" s="42" t="s">
        <v>0</v>
      </c>
      <c r="K342" s="43"/>
      <c r="L342" s="43"/>
      <c r="M342" s="44"/>
      <c r="N342" s="2"/>
      <c r="V342" s="50"/>
    </row>
    <row r="343" spans="1:22" ht="13.8" thickBot="1" x14ac:dyDescent="0.3">
      <c r="A343" s="291"/>
      <c r="B343" s="7"/>
      <c r="C343" s="7"/>
      <c r="D343" s="4"/>
      <c r="E343" s="7"/>
      <c r="F343" s="7"/>
      <c r="G343" s="295"/>
      <c r="H343" s="296"/>
      <c r="I343" s="297"/>
      <c r="J343" s="40" t="s">
        <v>37</v>
      </c>
      <c r="K343" s="40"/>
      <c r="L343" s="40"/>
      <c r="M343" s="41"/>
      <c r="N343" s="2"/>
      <c r="V343" s="50">
        <v>0</v>
      </c>
    </row>
    <row r="344" spans="1:22" ht="21" thickBot="1" x14ac:dyDescent="0.3">
      <c r="A344" s="291"/>
      <c r="B344" s="75" t="s">
        <v>30</v>
      </c>
      <c r="C344" s="75" t="s">
        <v>32</v>
      </c>
      <c r="D344" s="75" t="s">
        <v>17</v>
      </c>
      <c r="E344" s="298" t="s">
        <v>34</v>
      </c>
      <c r="F344" s="298"/>
      <c r="G344" s="299"/>
      <c r="H344" s="300"/>
      <c r="I344" s="301"/>
      <c r="J344" s="12" t="s">
        <v>38</v>
      </c>
      <c r="K344" s="13"/>
      <c r="L344" s="13"/>
      <c r="M344" s="14"/>
      <c r="N344" s="2"/>
      <c r="V344" s="50"/>
    </row>
    <row r="345" spans="1:22" ht="13.8" thickBot="1" x14ac:dyDescent="0.3">
      <c r="A345" s="292"/>
      <c r="B345" s="8"/>
      <c r="C345" s="8"/>
      <c r="D345" s="9"/>
      <c r="E345" s="10" t="s">
        <v>2</v>
      </c>
      <c r="F345" s="11"/>
      <c r="G345" s="302"/>
      <c r="H345" s="303"/>
      <c r="I345" s="304"/>
      <c r="J345" s="12" t="s">
        <v>39</v>
      </c>
      <c r="K345" s="13"/>
      <c r="L345" s="13"/>
      <c r="M345" s="14"/>
      <c r="N345" s="2"/>
      <c r="V345" s="50"/>
    </row>
    <row r="346" spans="1:22" ht="21.6" thickTop="1" thickBot="1" x14ac:dyDescent="0.3">
      <c r="A346" s="290">
        <f t="shared" ref="A346" si="79">A342+1</f>
        <v>83</v>
      </c>
      <c r="B346" s="74" t="s">
        <v>29</v>
      </c>
      <c r="C346" s="74" t="s">
        <v>31</v>
      </c>
      <c r="D346" s="74" t="s">
        <v>18</v>
      </c>
      <c r="E346" s="293" t="s">
        <v>33</v>
      </c>
      <c r="F346" s="293"/>
      <c r="G346" s="293" t="s">
        <v>24</v>
      </c>
      <c r="H346" s="294"/>
      <c r="I346" s="45"/>
      <c r="J346" s="42" t="s">
        <v>0</v>
      </c>
      <c r="K346" s="43"/>
      <c r="L346" s="43"/>
      <c r="M346" s="44"/>
      <c r="N346" s="2"/>
      <c r="V346" s="50"/>
    </row>
    <row r="347" spans="1:22" ht="13.8" thickBot="1" x14ac:dyDescent="0.3">
      <c r="A347" s="291"/>
      <c r="B347" s="7"/>
      <c r="C347" s="7"/>
      <c r="D347" s="4"/>
      <c r="E347" s="7"/>
      <c r="F347" s="7"/>
      <c r="G347" s="295"/>
      <c r="H347" s="296"/>
      <c r="I347" s="297"/>
      <c r="J347" s="40" t="s">
        <v>37</v>
      </c>
      <c r="K347" s="40"/>
      <c r="L347" s="40"/>
      <c r="M347" s="41"/>
      <c r="N347" s="2"/>
      <c r="V347" s="50">
        <v>0</v>
      </c>
    </row>
    <row r="348" spans="1:22" ht="21" thickBot="1" x14ac:dyDescent="0.3">
      <c r="A348" s="291"/>
      <c r="B348" s="75" t="s">
        <v>30</v>
      </c>
      <c r="C348" s="75" t="s">
        <v>32</v>
      </c>
      <c r="D348" s="75" t="s">
        <v>17</v>
      </c>
      <c r="E348" s="298" t="s">
        <v>34</v>
      </c>
      <c r="F348" s="298"/>
      <c r="G348" s="299"/>
      <c r="H348" s="300"/>
      <c r="I348" s="301"/>
      <c r="J348" s="12" t="s">
        <v>38</v>
      </c>
      <c r="K348" s="13"/>
      <c r="L348" s="13"/>
      <c r="M348" s="14"/>
      <c r="N348" s="2"/>
      <c r="V348" s="50"/>
    </row>
    <row r="349" spans="1:22" ht="13.8" thickBot="1" x14ac:dyDescent="0.3">
      <c r="A349" s="292"/>
      <c r="B349" s="8"/>
      <c r="C349" s="8"/>
      <c r="D349" s="9"/>
      <c r="E349" s="10" t="s">
        <v>2</v>
      </c>
      <c r="F349" s="11"/>
      <c r="G349" s="302"/>
      <c r="H349" s="303"/>
      <c r="I349" s="304"/>
      <c r="J349" s="12" t="s">
        <v>39</v>
      </c>
      <c r="K349" s="13"/>
      <c r="L349" s="13"/>
      <c r="M349" s="14"/>
      <c r="N349" s="2"/>
      <c r="V349" s="50"/>
    </row>
    <row r="350" spans="1:22" ht="21.6" thickTop="1" thickBot="1" x14ac:dyDescent="0.3">
      <c r="A350" s="290">
        <f t="shared" ref="A350" si="80">A346+1</f>
        <v>84</v>
      </c>
      <c r="B350" s="74" t="s">
        <v>29</v>
      </c>
      <c r="C350" s="74" t="s">
        <v>31</v>
      </c>
      <c r="D350" s="74" t="s">
        <v>18</v>
      </c>
      <c r="E350" s="293" t="s">
        <v>33</v>
      </c>
      <c r="F350" s="293"/>
      <c r="G350" s="293" t="s">
        <v>24</v>
      </c>
      <c r="H350" s="294"/>
      <c r="I350" s="45"/>
      <c r="J350" s="42" t="s">
        <v>0</v>
      </c>
      <c r="K350" s="43"/>
      <c r="L350" s="43"/>
      <c r="M350" s="44"/>
      <c r="N350" s="2"/>
      <c r="V350" s="50"/>
    </row>
    <row r="351" spans="1:22" ht="13.8" thickBot="1" x14ac:dyDescent="0.3">
      <c r="A351" s="291"/>
      <c r="B351" s="7"/>
      <c r="C351" s="7"/>
      <c r="D351" s="4"/>
      <c r="E351" s="7"/>
      <c r="F351" s="7"/>
      <c r="G351" s="295"/>
      <c r="H351" s="296"/>
      <c r="I351" s="297"/>
      <c r="J351" s="40" t="s">
        <v>37</v>
      </c>
      <c r="K351" s="40"/>
      <c r="L351" s="40"/>
      <c r="M351" s="41"/>
      <c r="N351" s="2"/>
      <c r="V351" s="50">
        <v>0</v>
      </c>
    </row>
    <row r="352" spans="1:22" ht="21" thickBot="1" x14ac:dyDescent="0.3">
      <c r="A352" s="291"/>
      <c r="B352" s="75" t="s">
        <v>30</v>
      </c>
      <c r="C352" s="75" t="s">
        <v>32</v>
      </c>
      <c r="D352" s="75" t="s">
        <v>17</v>
      </c>
      <c r="E352" s="298" t="s">
        <v>34</v>
      </c>
      <c r="F352" s="298"/>
      <c r="G352" s="299"/>
      <c r="H352" s="300"/>
      <c r="I352" s="301"/>
      <c r="J352" s="12" t="s">
        <v>38</v>
      </c>
      <c r="K352" s="13"/>
      <c r="L352" s="13"/>
      <c r="M352" s="14"/>
      <c r="N352" s="2"/>
      <c r="V352" s="50"/>
    </row>
    <row r="353" spans="1:22" ht="13.8" thickBot="1" x14ac:dyDescent="0.3">
      <c r="A353" s="292"/>
      <c r="B353" s="8"/>
      <c r="C353" s="8"/>
      <c r="D353" s="9"/>
      <c r="E353" s="10" t="s">
        <v>2</v>
      </c>
      <c r="F353" s="11"/>
      <c r="G353" s="302"/>
      <c r="H353" s="303"/>
      <c r="I353" s="304"/>
      <c r="J353" s="12" t="s">
        <v>39</v>
      </c>
      <c r="K353" s="13"/>
      <c r="L353" s="13"/>
      <c r="M353" s="14"/>
      <c r="N353" s="2"/>
      <c r="V353" s="50"/>
    </row>
    <row r="354" spans="1:22" ht="21.6" thickTop="1" thickBot="1" x14ac:dyDescent="0.3">
      <c r="A354" s="290">
        <f t="shared" ref="A354" si="81">A350+1</f>
        <v>85</v>
      </c>
      <c r="B354" s="74" t="s">
        <v>29</v>
      </c>
      <c r="C354" s="74" t="s">
        <v>31</v>
      </c>
      <c r="D354" s="74" t="s">
        <v>18</v>
      </c>
      <c r="E354" s="293" t="s">
        <v>33</v>
      </c>
      <c r="F354" s="293"/>
      <c r="G354" s="293" t="s">
        <v>24</v>
      </c>
      <c r="H354" s="294"/>
      <c r="I354" s="45"/>
      <c r="J354" s="42" t="s">
        <v>0</v>
      </c>
      <c r="K354" s="43"/>
      <c r="L354" s="43"/>
      <c r="M354" s="44"/>
      <c r="N354" s="2"/>
      <c r="V354" s="50"/>
    </row>
    <row r="355" spans="1:22" ht="13.8" thickBot="1" x14ac:dyDescent="0.3">
      <c r="A355" s="291"/>
      <c r="B355" s="7"/>
      <c r="C355" s="7"/>
      <c r="D355" s="4"/>
      <c r="E355" s="7"/>
      <c r="F355" s="7"/>
      <c r="G355" s="295"/>
      <c r="H355" s="296"/>
      <c r="I355" s="297"/>
      <c r="J355" s="40" t="s">
        <v>37</v>
      </c>
      <c r="K355" s="40"/>
      <c r="L355" s="40"/>
      <c r="M355" s="41"/>
      <c r="N355" s="2"/>
      <c r="V355" s="50">
        <v>0</v>
      </c>
    </row>
    <row r="356" spans="1:22" ht="21" thickBot="1" x14ac:dyDescent="0.3">
      <c r="A356" s="291"/>
      <c r="B356" s="75" t="s">
        <v>30</v>
      </c>
      <c r="C356" s="75" t="s">
        <v>32</v>
      </c>
      <c r="D356" s="75" t="s">
        <v>17</v>
      </c>
      <c r="E356" s="298" t="s">
        <v>34</v>
      </c>
      <c r="F356" s="298"/>
      <c r="G356" s="299"/>
      <c r="H356" s="300"/>
      <c r="I356" s="301"/>
      <c r="J356" s="12" t="s">
        <v>38</v>
      </c>
      <c r="K356" s="13"/>
      <c r="L356" s="13"/>
      <c r="M356" s="14"/>
      <c r="N356" s="2"/>
      <c r="V356" s="50"/>
    </row>
    <row r="357" spans="1:22" ht="13.8" thickBot="1" x14ac:dyDescent="0.3">
      <c r="A357" s="292"/>
      <c r="B357" s="8"/>
      <c r="C357" s="8"/>
      <c r="D357" s="9"/>
      <c r="E357" s="10" t="s">
        <v>2</v>
      </c>
      <c r="F357" s="11"/>
      <c r="G357" s="302"/>
      <c r="H357" s="303"/>
      <c r="I357" s="304"/>
      <c r="J357" s="12" t="s">
        <v>39</v>
      </c>
      <c r="K357" s="13"/>
      <c r="L357" s="13"/>
      <c r="M357" s="14"/>
      <c r="N357" s="2"/>
      <c r="V357" s="50"/>
    </row>
    <row r="358" spans="1:22" ht="21.6" thickTop="1" thickBot="1" x14ac:dyDescent="0.3">
      <c r="A358" s="290">
        <f t="shared" ref="A358" si="82">A354+1</f>
        <v>86</v>
      </c>
      <c r="B358" s="74" t="s">
        <v>29</v>
      </c>
      <c r="C358" s="74" t="s">
        <v>31</v>
      </c>
      <c r="D358" s="74" t="s">
        <v>18</v>
      </c>
      <c r="E358" s="293" t="s">
        <v>33</v>
      </c>
      <c r="F358" s="293"/>
      <c r="G358" s="293" t="s">
        <v>24</v>
      </c>
      <c r="H358" s="294"/>
      <c r="I358" s="45"/>
      <c r="J358" s="42" t="s">
        <v>0</v>
      </c>
      <c r="K358" s="43"/>
      <c r="L358" s="43"/>
      <c r="M358" s="44"/>
      <c r="N358" s="2"/>
      <c r="V358" s="50"/>
    </row>
    <row r="359" spans="1:22" ht="13.8" thickBot="1" x14ac:dyDescent="0.3">
      <c r="A359" s="291"/>
      <c r="B359" s="7"/>
      <c r="C359" s="7"/>
      <c r="D359" s="4"/>
      <c r="E359" s="7"/>
      <c r="F359" s="7"/>
      <c r="G359" s="295"/>
      <c r="H359" s="296"/>
      <c r="I359" s="297"/>
      <c r="J359" s="40" t="s">
        <v>37</v>
      </c>
      <c r="K359" s="40"/>
      <c r="L359" s="40"/>
      <c r="M359" s="41"/>
      <c r="N359" s="2"/>
      <c r="V359" s="50">
        <v>0</v>
      </c>
    </row>
    <row r="360" spans="1:22" ht="21" thickBot="1" x14ac:dyDescent="0.3">
      <c r="A360" s="291"/>
      <c r="B360" s="75" t="s">
        <v>30</v>
      </c>
      <c r="C360" s="75" t="s">
        <v>32</v>
      </c>
      <c r="D360" s="75" t="s">
        <v>17</v>
      </c>
      <c r="E360" s="298" t="s">
        <v>34</v>
      </c>
      <c r="F360" s="298"/>
      <c r="G360" s="299"/>
      <c r="H360" s="300"/>
      <c r="I360" s="301"/>
      <c r="J360" s="12" t="s">
        <v>38</v>
      </c>
      <c r="K360" s="13"/>
      <c r="L360" s="13"/>
      <c r="M360" s="14"/>
      <c r="N360" s="2"/>
      <c r="V360" s="50"/>
    </row>
    <row r="361" spans="1:22" ht="13.8" thickBot="1" x14ac:dyDescent="0.3">
      <c r="A361" s="292"/>
      <c r="B361" s="8"/>
      <c r="C361" s="8"/>
      <c r="D361" s="9"/>
      <c r="E361" s="10" t="s">
        <v>2</v>
      </c>
      <c r="F361" s="11"/>
      <c r="G361" s="302"/>
      <c r="H361" s="303"/>
      <c r="I361" s="304"/>
      <c r="J361" s="12" t="s">
        <v>39</v>
      </c>
      <c r="K361" s="13"/>
      <c r="L361" s="13"/>
      <c r="M361" s="14"/>
      <c r="N361" s="2"/>
      <c r="V361" s="50"/>
    </row>
    <row r="362" spans="1:22" ht="21.6" thickTop="1" thickBot="1" x14ac:dyDescent="0.3">
      <c r="A362" s="290">
        <f t="shared" ref="A362" si="83">A358+1</f>
        <v>87</v>
      </c>
      <c r="B362" s="74" t="s">
        <v>29</v>
      </c>
      <c r="C362" s="74" t="s">
        <v>31</v>
      </c>
      <c r="D362" s="74" t="s">
        <v>18</v>
      </c>
      <c r="E362" s="293" t="s">
        <v>33</v>
      </c>
      <c r="F362" s="293"/>
      <c r="G362" s="293" t="s">
        <v>24</v>
      </c>
      <c r="H362" s="294"/>
      <c r="I362" s="45"/>
      <c r="J362" s="42" t="s">
        <v>0</v>
      </c>
      <c r="K362" s="43"/>
      <c r="L362" s="43"/>
      <c r="M362" s="44"/>
      <c r="N362" s="2"/>
      <c r="V362" s="50"/>
    </row>
    <row r="363" spans="1:22" ht="13.8" thickBot="1" x14ac:dyDescent="0.3">
      <c r="A363" s="291"/>
      <c r="B363" s="7"/>
      <c r="C363" s="7"/>
      <c r="D363" s="4"/>
      <c r="E363" s="7"/>
      <c r="F363" s="7"/>
      <c r="G363" s="295"/>
      <c r="H363" s="296"/>
      <c r="I363" s="297"/>
      <c r="J363" s="40" t="s">
        <v>37</v>
      </c>
      <c r="K363" s="40"/>
      <c r="L363" s="40"/>
      <c r="M363" s="41"/>
      <c r="N363" s="2"/>
      <c r="V363" s="50">
        <v>0</v>
      </c>
    </row>
    <row r="364" spans="1:22" ht="21" thickBot="1" x14ac:dyDescent="0.3">
      <c r="A364" s="291"/>
      <c r="B364" s="75" t="s">
        <v>30</v>
      </c>
      <c r="C364" s="75" t="s">
        <v>32</v>
      </c>
      <c r="D364" s="75" t="s">
        <v>17</v>
      </c>
      <c r="E364" s="298" t="s">
        <v>34</v>
      </c>
      <c r="F364" s="298"/>
      <c r="G364" s="299"/>
      <c r="H364" s="300"/>
      <c r="I364" s="301"/>
      <c r="J364" s="12" t="s">
        <v>38</v>
      </c>
      <c r="K364" s="13"/>
      <c r="L364" s="13"/>
      <c r="M364" s="14"/>
      <c r="N364" s="2"/>
      <c r="V364" s="50"/>
    </row>
    <row r="365" spans="1:22" ht="13.8" thickBot="1" x14ac:dyDescent="0.3">
      <c r="A365" s="292"/>
      <c r="B365" s="8"/>
      <c r="C365" s="8"/>
      <c r="D365" s="9"/>
      <c r="E365" s="10" t="s">
        <v>2</v>
      </c>
      <c r="F365" s="11"/>
      <c r="G365" s="302"/>
      <c r="H365" s="303"/>
      <c r="I365" s="304"/>
      <c r="J365" s="12" t="s">
        <v>39</v>
      </c>
      <c r="K365" s="13"/>
      <c r="L365" s="13"/>
      <c r="M365" s="14"/>
      <c r="N365" s="2"/>
      <c r="V365" s="50"/>
    </row>
    <row r="366" spans="1:22" ht="21.6" thickTop="1" thickBot="1" x14ac:dyDescent="0.3">
      <c r="A366" s="290">
        <f t="shared" ref="A366" si="84">A362+1</f>
        <v>88</v>
      </c>
      <c r="B366" s="74" t="s">
        <v>29</v>
      </c>
      <c r="C366" s="74" t="s">
        <v>31</v>
      </c>
      <c r="D366" s="74" t="s">
        <v>18</v>
      </c>
      <c r="E366" s="293" t="s">
        <v>33</v>
      </c>
      <c r="F366" s="293"/>
      <c r="G366" s="293" t="s">
        <v>24</v>
      </c>
      <c r="H366" s="294"/>
      <c r="I366" s="45"/>
      <c r="J366" s="42" t="s">
        <v>0</v>
      </c>
      <c r="K366" s="43"/>
      <c r="L366" s="43"/>
      <c r="M366" s="44"/>
      <c r="N366" s="2"/>
      <c r="V366" s="50"/>
    </row>
    <row r="367" spans="1:22" ht="13.8" thickBot="1" x14ac:dyDescent="0.3">
      <c r="A367" s="291"/>
      <c r="B367" s="7"/>
      <c r="C367" s="7"/>
      <c r="D367" s="4"/>
      <c r="E367" s="7"/>
      <c r="F367" s="7"/>
      <c r="G367" s="295"/>
      <c r="H367" s="296"/>
      <c r="I367" s="297"/>
      <c r="J367" s="40" t="s">
        <v>37</v>
      </c>
      <c r="K367" s="40"/>
      <c r="L367" s="40"/>
      <c r="M367" s="41"/>
      <c r="N367" s="2"/>
      <c r="V367" s="50">
        <v>0</v>
      </c>
    </row>
    <row r="368" spans="1:22" ht="21" thickBot="1" x14ac:dyDescent="0.3">
      <c r="A368" s="291"/>
      <c r="B368" s="75" t="s">
        <v>30</v>
      </c>
      <c r="C368" s="75" t="s">
        <v>32</v>
      </c>
      <c r="D368" s="75" t="s">
        <v>17</v>
      </c>
      <c r="E368" s="298" t="s">
        <v>34</v>
      </c>
      <c r="F368" s="298"/>
      <c r="G368" s="299"/>
      <c r="H368" s="300"/>
      <c r="I368" s="301"/>
      <c r="J368" s="12" t="s">
        <v>38</v>
      </c>
      <c r="K368" s="13"/>
      <c r="L368" s="13"/>
      <c r="M368" s="14"/>
      <c r="N368" s="2"/>
      <c r="V368" s="50"/>
    </row>
    <row r="369" spans="1:22" ht="13.8" thickBot="1" x14ac:dyDescent="0.3">
      <c r="A369" s="292"/>
      <c r="B369" s="8"/>
      <c r="C369" s="8"/>
      <c r="D369" s="9"/>
      <c r="E369" s="10" t="s">
        <v>2</v>
      </c>
      <c r="F369" s="11"/>
      <c r="G369" s="302"/>
      <c r="H369" s="303"/>
      <c r="I369" s="304"/>
      <c r="J369" s="12" t="s">
        <v>39</v>
      </c>
      <c r="K369" s="13"/>
      <c r="L369" s="13"/>
      <c r="M369" s="14"/>
      <c r="N369" s="2"/>
      <c r="V369" s="50"/>
    </row>
    <row r="370" spans="1:22" ht="21.6" thickTop="1" thickBot="1" x14ac:dyDescent="0.3">
      <c r="A370" s="290">
        <f t="shared" ref="A370" si="85">A366+1</f>
        <v>89</v>
      </c>
      <c r="B370" s="74" t="s">
        <v>29</v>
      </c>
      <c r="C370" s="74" t="s">
        <v>31</v>
      </c>
      <c r="D370" s="74" t="s">
        <v>18</v>
      </c>
      <c r="E370" s="293" t="s">
        <v>33</v>
      </c>
      <c r="F370" s="293"/>
      <c r="G370" s="293" t="s">
        <v>24</v>
      </c>
      <c r="H370" s="294"/>
      <c r="I370" s="45"/>
      <c r="J370" s="42" t="s">
        <v>0</v>
      </c>
      <c r="K370" s="43"/>
      <c r="L370" s="43"/>
      <c r="M370" s="44"/>
      <c r="N370" s="2"/>
      <c r="V370" s="50"/>
    </row>
    <row r="371" spans="1:22" ht="13.8" thickBot="1" x14ac:dyDescent="0.3">
      <c r="A371" s="291"/>
      <c r="B371" s="7"/>
      <c r="C371" s="7"/>
      <c r="D371" s="4"/>
      <c r="E371" s="7"/>
      <c r="F371" s="7"/>
      <c r="G371" s="295"/>
      <c r="H371" s="296"/>
      <c r="I371" s="297"/>
      <c r="J371" s="40" t="s">
        <v>37</v>
      </c>
      <c r="K371" s="40"/>
      <c r="L371" s="40"/>
      <c r="M371" s="41"/>
      <c r="N371" s="2"/>
      <c r="V371" s="50">
        <v>0</v>
      </c>
    </row>
    <row r="372" spans="1:22" ht="21" thickBot="1" x14ac:dyDescent="0.3">
      <c r="A372" s="291"/>
      <c r="B372" s="75" t="s">
        <v>30</v>
      </c>
      <c r="C372" s="75" t="s">
        <v>32</v>
      </c>
      <c r="D372" s="75" t="s">
        <v>17</v>
      </c>
      <c r="E372" s="298" t="s">
        <v>34</v>
      </c>
      <c r="F372" s="298"/>
      <c r="G372" s="299"/>
      <c r="H372" s="300"/>
      <c r="I372" s="301"/>
      <c r="J372" s="12" t="s">
        <v>38</v>
      </c>
      <c r="K372" s="13"/>
      <c r="L372" s="13"/>
      <c r="M372" s="14"/>
      <c r="N372" s="2"/>
      <c r="V372" s="50"/>
    </row>
    <row r="373" spans="1:22" ht="13.8" thickBot="1" x14ac:dyDescent="0.3">
      <c r="A373" s="292"/>
      <c r="B373" s="8"/>
      <c r="C373" s="8"/>
      <c r="D373" s="9"/>
      <c r="E373" s="10" t="s">
        <v>2</v>
      </c>
      <c r="F373" s="11"/>
      <c r="G373" s="302"/>
      <c r="H373" s="303"/>
      <c r="I373" s="304"/>
      <c r="J373" s="12" t="s">
        <v>39</v>
      </c>
      <c r="K373" s="13"/>
      <c r="L373" s="13"/>
      <c r="M373" s="14"/>
      <c r="N373" s="2"/>
      <c r="V373" s="50"/>
    </row>
    <row r="374" spans="1:22" ht="21.6" thickTop="1" thickBot="1" x14ac:dyDescent="0.3">
      <c r="A374" s="290">
        <f t="shared" ref="A374" si="86">A370+1</f>
        <v>90</v>
      </c>
      <c r="B374" s="74" t="s">
        <v>29</v>
      </c>
      <c r="C374" s="74" t="s">
        <v>31</v>
      </c>
      <c r="D374" s="74" t="s">
        <v>18</v>
      </c>
      <c r="E374" s="293" t="s">
        <v>33</v>
      </c>
      <c r="F374" s="293"/>
      <c r="G374" s="293" t="s">
        <v>24</v>
      </c>
      <c r="H374" s="294"/>
      <c r="I374" s="45"/>
      <c r="J374" s="42" t="s">
        <v>0</v>
      </c>
      <c r="K374" s="43"/>
      <c r="L374" s="43"/>
      <c r="M374" s="44"/>
      <c r="N374" s="2"/>
      <c r="V374" s="50"/>
    </row>
    <row r="375" spans="1:22" ht="13.8" thickBot="1" x14ac:dyDescent="0.3">
      <c r="A375" s="291"/>
      <c r="B375" s="7"/>
      <c r="C375" s="7"/>
      <c r="D375" s="4"/>
      <c r="E375" s="7"/>
      <c r="F375" s="7"/>
      <c r="G375" s="295"/>
      <c r="H375" s="296"/>
      <c r="I375" s="297"/>
      <c r="J375" s="40" t="s">
        <v>37</v>
      </c>
      <c r="K375" s="40"/>
      <c r="L375" s="40"/>
      <c r="M375" s="41"/>
      <c r="N375" s="2"/>
      <c r="V375" s="50">
        <v>0</v>
      </c>
    </row>
    <row r="376" spans="1:22" ht="21" thickBot="1" x14ac:dyDescent="0.3">
      <c r="A376" s="291"/>
      <c r="B376" s="75" t="s">
        <v>30</v>
      </c>
      <c r="C376" s="75" t="s">
        <v>32</v>
      </c>
      <c r="D376" s="75" t="s">
        <v>17</v>
      </c>
      <c r="E376" s="298" t="s">
        <v>34</v>
      </c>
      <c r="F376" s="298"/>
      <c r="G376" s="299"/>
      <c r="H376" s="300"/>
      <c r="I376" s="301"/>
      <c r="J376" s="12" t="s">
        <v>38</v>
      </c>
      <c r="K376" s="13"/>
      <c r="L376" s="13"/>
      <c r="M376" s="14"/>
      <c r="N376" s="2"/>
      <c r="V376" s="50"/>
    </row>
    <row r="377" spans="1:22" ht="13.8" thickBot="1" x14ac:dyDescent="0.3">
      <c r="A377" s="292"/>
      <c r="B377" s="8"/>
      <c r="C377" s="8"/>
      <c r="D377" s="9"/>
      <c r="E377" s="10" t="s">
        <v>2</v>
      </c>
      <c r="F377" s="11"/>
      <c r="G377" s="302"/>
      <c r="H377" s="303"/>
      <c r="I377" s="304"/>
      <c r="J377" s="12" t="s">
        <v>39</v>
      </c>
      <c r="K377" s="13"/>
      <c r="L377" s="13"/>
      <c r="M377" s="14"/>
      <c r="N377" s="2"/>
      <c r="V377" s="50"/>
    </row>
    <row r="378" spans="1:22" ht="21.6" thickTop="1" thickBot="1" x14ac:dyDescent="0.3">
      <c r="A378" s="290">
        <f t="shared" ref="A378" si="87">A374+1</f>
        <v>91</v>
      </c>
      <c r="B378" s="74" t="s">
        <v>29</v>
      </c>
      <c r="C378" s="74" t="s">
        <v>31</v>
      </c>
      <c r="D378" s="74" t="s">
        <v>18</v>
      </c>
      <c r="E378" s="293" t="s">
        <v>33</v>
      </c>
      <c r="F378" s="293"/>
      <c r="G378" s="293" t="s">
        <v>24</v>
      </c>
      <c r="H378" s="294"/>
      <c r="I378" s="45"/>
      <c r="J378" s="42" t="s">
        <v>0</v>
      </c>
      <c r="K378" s="43"/>
      <c r="L378" s="43"/>
      <c r="M378" s="44"/>
      <c r="N378" s="2"/>
      <c r="V378" s="50"/>
    </row>
    <row r="379" spans="1:22" ht="13.8" thickBot="1" x14ac:dyDescent="0.3">
      <c r="A379" s="291"/>
      <c r="B379" s="7"/>
      <c r="C379" s="7"/>
      <c r="D379" s="4"/>
      <c r="E379" s="7"/>
      <c r="F379" s="7"/>
      <c r="G379" s="295"/>
      <c r="H379" s="296"/>
      <c r="I379" s="297"/>
      <c r="J379" s="40" t="s">
        <v>37</v>
      </c>
      <c r="K379" s="40"/>
      <c r="L379" s="40"/>
      <c r="M379" s="41"/>
      <c r="N379" s="2"/>
      <c r="V379" s="50">
        <v>0</v>
      </c>
    </row>
    <row r="380" spans="1:22" ht="21" thickBot="1" x14ac:dyDescent="0.3">
      <c r="A380" s="291"/>
      <c r="B380" s="75" t="s">
        <v>30</v>
      </c>
      <c r="C380" s="75" t="s">
        <v>32</v>
      </c>
      <c r="D380" s="75" t="s">
        <v>17</v>
      </c>
      <c r="E380" s="298" t="s">
        <v>34</v>
      </c>
      <c r="F380" s="298"/>
      <c r="G380" s="299"/>
      <c r="H380" s="300"/>
      <c r="I380" s="301"/>
      <c r="J380" s="12" t="s">
        <v>38</v>
      </c>
      <c r="K380" s="13"/>
      <c r="L380" s="13"/>
      <c r="M380" s="14"/>
      <c r="N380" s="2"/>
      <c r="V380" s="50"/>
    </row>
    <row r="381" spans="1:22" ht="13.8" thickBot="1" x14ac:dyDescent="0.3">
      <c r="A381" s="292"/>
      <c r="B381" s="8"/>
      <c r="C381" s="8"/>
      <c r="D381" s="9"/>
      <c r="E381" s="10" t="s">
        <v>2</v>
      </c>
      <c r="F381" s="11"/>
      <c r="G381" s="302"/>
      <c r="H381" s="303"/>
      <c r="I381" s="304"/>
      <c r="J381" s="12" t="s">
        <v>39</v>
      </c>
      <c r="K381" s="13"/>
      <c r="L381" s="13"/>
      <c r="M381" s="14"/>
      <c r="N381" s="2"/>
      <c r="V381" s="50"/>
    </row>
    <row r="382" spans="1:22" ht="21.6" thickTop="1" thickBot="1" x14ac:dyDescent="0.3">
      <c r="A382" s="290">
        <f t="shared" ref="A382" si="88">A378+1</f>
        <v>92</v>
      </c>
      <c r="B382" s="74" t="s">
        <v>29</v>
      </c>
      <c r="C382" s="74" t="s">
        <v>31</v>
      </c>
      <c r="D382" s="74" t="s">
        <v>18</v>
      </c>
      <c r="E382" s="293" t="s">
        <v>33</v>
      </c>
      <c r="F382" s="293"/>
      <c r="G382" s="293" t="s">
        <v>24</v>
      </c>
      <c r="H382" s="294"/>
      <c r="I382" s="45"/>
      <c r="J382" s="42" t="s">
        <v>0</v>
      </c>
      <c r="K382" s="43"/>
      <c r="L382" s="43"/>
      <c r="M382" s="44"/>
      <c r="N382" s="2"/>
      <c r="V382" s="50"/>
    </row>
    <row r="383" spans="1:22" ht="13.8" thickBot="1" x14ac:dyDescent="0.3">
      <c r="A383" s="291"/>
      <c r="B383" s="7"/>
      <c r="C383" s="7"/>
      <c r="D383" s="4"/>
      <c r="E383" s="7"/>
      <c r="F383" s="7"/>
      <c r="G383" s="295"/>
      <c r="H383" s="296"/>
      <c r="I383" s="297"/>
      <c r="J383" s="40" t="s">
        <v>37</v>
      </c>
      <c r="K383" s="40"/>
      <c r="L383" s="40"/>
      <c r="M383" s="41"/>
      <c r="N383" s="2"/>
      <c r="V383" s="50">
        <v>0</v>
      </c>
    </row>
    <row r="384" spans="1:22" ht="21" thickBot="1" x14ac:dyDescent="0.3">
      <c r="A384" s="291"/>
      <c r="B384" s="75" t="s">
        <v>30</v>
      </c>
      <c r="C384" s="75" t="s">
        <v>32</v>
      </c>
      <c r="D384" s="75" t="s">
        <v>17</v>
      </c>
      <c r="E384" s="298" t="s">
        <v>34</v>
      </c>
      <c r="F384" s="298"/>
      <c r="G384" s="299"/>
      <c r="H384" s="300"/>
      <c r="I384" s="301"/>
      <c r="J384" s="12" t="s">
        <v>38</v>
      </c>
      <c r="K384" s="13"/>
      <c r="L384" s="13"/>
      <c r="M384" s="14"/>
      <c r="N384" s="2"/>
      <c r="V384" s="50"/>
    </row>
    <row r="385" spans="1:22" ht="13.8" thickBot="1" x14ac:dyDescent="0.3">
      <c r="A385" s="292"/>
      <c r="B385" s="8"/>
      <c r="C385" s="8"/>
      <c r="D385" s="9"/>
      <c r="E385" s="10" t="s">
        <v>2</v>
      </c>
      <c r="F385" s="11"/>
      <c r="G385" s="302"/>
      <c r="H385" s="303"/>
      <c r="I385" s="304"/>
      <c r="J385" s="12" t="s">
        <v>39</v>
      </c>
      <c r="K385" s="13"/>
      <c r="L385" s="13"/>
      <c r="M385" s="14"/>
      <c r="N385" s="2"/>
      <c r="V385" s="50"/>
    </row>
    <row r="386" spans="1:22" ht="21.6" thickTop="1" thickBot="1" x14ac:dyDescent="0.3">
      <c r="A386" s="290">
        <f t="shared" ref="A386" si="89">A382+1</f>
        <v>93</v>
      </c>
      <c r="B386" s="74" t="s">
        <v>29</v>
      </c>
      <c r="C386" s="74" t="s">
        <v>31</v>
      </c>
      <c r="D386" s="74" t="s">
        <v>18</v>
      </c>
      <c r="E386" s="293" t="s">
        <v>33</v>
      </c>
      <c r="F386" s="293"/>
      <c r="G386" s="293" t="s">
        <v>24</v>
      </c>
      <c r="H386" s="294"/>
      <c r="I386" s="45"/>
      <c r="J386" s="42" t="s">
        <v>0</v>
      </c>
      <c r="K386" s="43"/>
      <c r="L386" s="43"/>
      <c r="M386" s="44"/>
      <c r="N386" s="2"/>
      <c r="V386" s="50"/>
    </row>
    <row r="387" spans="1:22" ht="13.8" thickBot="1" x14ac:dyDescent="0.3">
      <c r="A387" s="291"/>
      <c r="B387" s="7"/>
      <c r="C387" s="7"/>
      <c r="D387" s="4"/>
      <c r="E387" s="7"/>
      <c r="F387" s="7"/>
      <c r="G387" s="295"/>
      <c r="H387" s="296"/>
      <c r="I387" s="297"/>
      <c r="J387" s="40" t="s">
        <v>37</v>
      </c>
      <c r="K387" s="40"/>
      <c r="L387" s="40"/>
      <c r="M387" s="41"/>
      <c r="N387" s="2"/>
      <c r="V387" s="50">
        <v>0</v>
      </c>
    </row>
    <row r="388" spans="1:22" ht="21" thickBot="1" x14ac:dyDescent="0.3">
      <c r="A388" s="291"/>
      <c r="B388" s="75" t="s">
        <v>30</v>
      </c>
      <c r="C388" s="75" t="s">
        <v>32</v>
      </c>
      <c r="D388" s="75" t="s">
        <v>17</v>
      </c>
      <c r="E388" s="298" t="s">
        <v>34</v>
      </c>
      <c r="F388" s="298"/>
      <c r="G388" s="299"/>
      <c r="H388" s="300"/>
      <c r="I388" s="301"/>
      <c r="J388" s="12" t="s">
        <v>38</v>
      </c>
      <c r="K388" s="13"/>
      <c r="L388" s="13"/>
      <c r="M388" s="14"/>
      <c r="N388" s="2"/>
      <c r="V388" s="50"/>
    </row>
    <row r="389" spans="1:22" ht="13.8" thickBot="1" x14ac:dyDescent="0.3">
      <c r="A389" s="292"/>
      <c r="B389" s="8"/>
      <c r="C389" s="8"/>
      <c r="D389" s="9"/>
      <c r="E389" s="10" t="s">
        <v>2</v>
      </c>
      <c r="F389" s="11"/>
      <c r="G389" s="302"/>
      <c r="H389" s="303"/>
      <c r="I389" s="304"/>
      <c r="J389" s="12" t="s">
        <v>39</v>
      </c>
      <c r="K389" s="13"/>
      <c r="L389" s="13"/>
      <c r="M389" s="14"/>
      <c r="N389" s="2"/>
      <c r="V389" s="50"/>
    </row>
    <row r="390" spans="1:22" ht="21.6" thickTop="1" thickBot="1" x14ac:dyDescent="0.3">
      <c r="A390" s="290">
        <f t="shared" ref="A390" si="90">A386+1</f>
        <v>94</v>
      </c>
      <c r="B390" s="74" t="s">
        <v>29</v>
      </c>
      <c r="C390" s="74" t="s">
        <v>31</v>
      </c>
      <c r="D390" s="74" t="s">
        <v>18</v>
      </c>
      <c r="E390" s="293" t="s">
        <v>33</v>
      </c>
      <c r="F390" s="293"/>
      <c r="G390" s="293" t="s">
        <v>24</v>
      </c>
      <c r="H390" s="294"/>
      <c r="I390" s="45"/>
      <c r="J390" s="42" t="s">
        <v>0</v>
      </c>
      <c r="K390" s="43"/>
      <c r="L390" s="43"/>
      <c r="M390" s="44"/>
      <c r="N390" s="2"/>
      <c r="V390" s="50"/>
    </row>
    <row r="391" spans="1:22" ht="13.8" thickBot="1" x14ac:dyDescent="0.3">
      <c r="A391" s="291"/>
      <c r="B391" s="7"/>
      <c r="C391" s="7"/>
      <c r="D391" s="4"/>
      <c r="E391" s="7"/>
      <c r="F391" s="7"/>
      <c r="G391" s="295"/>
      <c r="H391" s="296"/>
      <c r="I391" s="297"/>
      <c r="J391" s="40" t="s">
        <v>37</v>
      </c>
      <c r="K391" s="40"/>
      <c r="L391" s="40"/>
      <c r="M391" s="41"/>
      <c r="N391" s="2"/>
      <c r="V391" s="50">
        <v>0</v>
      </c>
    </row>
    <row r="392" spans="1:22" ht="21" thickBot="1" x14ac:dyDescent="0.3">
      <c r="A392" s="291"/>
      <c r="B392" s="75" t="s">
        <v>30</v>
      </c>
      <c r="C392" s="75" t="s">
        <v>32</v>
      </c>
      <c r="D392" s="75" t="s">
        <v>17</v>
      </c>
      <c r="E392" s="298" t="s">
        <v>34</v>
      </c>
      <c r="F392" s="298"/>
      <c r="G392" s="299"/>
      <c r="H392" s="300"/>
      <c r="I392" s="301"/>
      <c r="J392" s="12" t="s">
        <v>38</v>
      </c>
      <c r="K392" s="13"/>
      <c r="L392" s="13"/>
      <c r="M392" s="14"/>
      <c r="N392" s="2"/>
      <c r="V392" s="50"/>
    </row>
    <row r="393" spans="1:22" ht="13.8" thickBot="1" x14ac:dyDescent="0.3">
      <c r="A393" s="292"/>
      <c r="B393" s="8"/>
      <c r="C393" s="8"/>
      <c r="D393" s="9"/>
      <c r="E393" s="10" t="s">
        <v>2</v>
      </c>
      <c r="F393" s="11"/>
      <c r="G393" s="302"/>
      <c r="H393" s="303"/>
      <c r="I393" s="304"/>
      <c r="J393" s="12" t="s">
        <v>39</v>
      </c>
      <c r="K393" s="13"/>
      <c r="L393" s="13"/>
      <c r="M393" s="14"/>
      <c r="N393" s="2"/>
      <c r="V393" s="50"/>
    </row>
    <row r="394" spans="1:22" ht="21.6" thickTop="1" thickBot="1" x14ac:dyDescent="0.3">
      <c r="A394" s="290">
        <f t="shared" ref="A394" si="91">A390+1</f>
        <v>95</v>
      </c>
      <c r="B394" s="74" t="s">
        <v>29</v>
      </c>
      <c r="C394" s="74" t="s">
        <v>31</v>
      </c>
      <c r="D394" s="74" t="s">
        <v>18</v>
      </c>
      <c r="E394" s="293" t="s">
        <v>33</v>
      </c>
      <c r="F394" s="293"/>
      <c r="G394" s="293" t="s">
        <v>24</v>
      </c>
      <c r="H394" s="294"/>
      <c r="I394" s="45"/>
      <c r="J394" s="42" t="s">
        <v>0</v>
      </c>
      <c r="K394" s="43"/>
      <c r="L394" s="43"/>
      <c r="M394" s="44"/>
      <c r="N394" s="2"/>
      <c r="V394" s="50"/>
    </row>
    <row r="395" spans="1:22" ht="13.8" thickBot="1" x14ac:dyDescent="0.3">
      <c r="A395" s="291"/>
      <c r="B395" s="7"/>
      <c r="C395" s="7"/>
      <c r="D395" s="4"/>
      <c r="E395" s="7"/>
      <c r="F395" s="7"/>
      <c r="G395" s="295"/>
      <c r="H395" s="296"/>
      <c r="I395" s="297"/>
      <c r="J395" s="40" t="s">
        <v>37</v>
      </c>
      <c r="K395" s="40"/>
      <c r="L395" s="40"/>
      <c r="M395" s="41"/>
      <c r="N395" s="2"/>
      <c r="V395" s="50">
        <v>0</v>
      </c>
    </row>
    <row r="396" spans="1:22" ht="21" thickBot="1" x14ac:dyDescent="0.3">
      <c r="A396" s="291"/>
      <c r="B396" s="75" t="s">
        <v>30</v>
      </c>
      <c r="C396" s="75" t="s">
        <v>32</v>
      </c>
      <c r="D396" s="75" t="s">
        <v>17</v>
      </c>
      <c r="E396" s="298" t="s">
        <v>34</v>
      </c>
      <c r="F396" s="298"/>
      <c r="G396" s="299"/>
      <c r="H396" s="300"/>
      <c r="I396" s="301"/>
      <c r="J396" s="12" t="s">
        <v>38</v>
      </c>
      <c r="K396" s="13"/>
      <c r="L396" s="13"/>
      <c r="M396" s="14"/>
      <c r="N396" s="2"/>
      <c r="V396" s="50"/>
    </row>
    <row r="397" spans="1:22" ht="13.8" thickBot="1" x14ac:dyDescent="0.3">
      <c r="A397" s="292"/>
      <c r="B397" s="8"/>
      <c r="C397" s="8"/>
      <c r="D397" s="9"/>
      <c r="E397" s="10" t="s">
        <v>2</v>
      </c>
      <c r="F397" s="11"/>
      <c r="G397" s="302"/>
      <c r="H397" s="303"/>
      <c r="I397" s="304"/>
      <c r="J397" s="12" t="s">
        <v>39</v>
      </c>
      <c r="K397" s="13"/>
      <c r="L397" s="13"/>
      <c r="M397" s="14"/>
      <c r="N397" s="2"/>
      <c r="V397" s="50"/>
    </row>
    <row r="398" spans="1:22" ht="21.6" thickTop="1" thickBot="1" x14ac:dyDescent="0.3">
      <c r="A398" s="290">
        <f t="shared" ref="A398" si="92">A394+1</f>
        <v>96</v>
      </c>
      <c r="B398" s="74" t="s">
        <v>29</v>
      </c>
      <c r="C398" s="74" t="s">
        <v>31</v>
      </c>
      <c r="D398" s="74" t="s">
        <v>18</v>
      </c>
      <c r="E398" s="293" t="s">
        <v>33</v>
      </c>
      <c r="F398" s="293"/>
      <c r="G398" s="293" t="s">
        <v>24</v>
      </c>
      <c r="H398" s="294"/>
      <c r="I398" s="45"/>
      <c r="J398" s="42" t="s">
        <v>0</v>
      </c>
      <c r="K398" s="43"/>
      <c r="L398" s="43"/>
      <c r="M398" s="44"/>
      <c r="N398" s="2"/>
      <c r="V398" s="50"/>
    </row>
    <row r="399" spans="1:22" ht="13.8" thickBot="1" x14ac:dyDescent="0.3">
      <c r="A399" s="291"/>
      <c r="B399" s="7"/>
      <c r="C399" s="7"/>
      <c r="D399" s="4"/>
      <c r="E399" s="7"/>
      <c r="F399" s="7"/>
      <c r="G399" s="295"/>
      <c r="H399" s="296"/>
      <c r="I399" s="297"/>
      <c r="J399" s="40" t="s">
        <v>37</v>
      </c>
      <c r="K399" s="40"/>
      <c r="L399" s="40"/>
      <c r="M399" s="41"/>
      <c r="N399" s="2"/>
      <c r="V399" s="50">
        <v>0</v>
      </c>
    </row>
    <row r="400" spans="1:22" ht="21" thickBot="1" x14ac:dyDescent="0.3">
      <c r="A400" s="291"/>
      <c r="B400" s="75" t="s">
        <v>30</v>
      </c>
      <c r="C400" s="75" t="s">
        <v>32</v>
      </c>
      <c r="D400" s="75" t="s">
        <v>17</v>
      </c>
      <c r="E400" s="298" t="s">
        <v>34</v>
      </c>
      <c r="F400" s="298"/>
      <c r="G400" s="299"/>
      <c r="H400" s="300"/>
      <c r="I400" s="301"/>
      <c r="J400" s="12" t="s">
        <v>38</v>
      </c>
      <c r="K400" s="13"/>
      <c r="L400" s="13"/>
      <c r="M400" s="14"/>
      <c r="N400" s="2"/>
      <c r="V400" s="50"/>
    </row>
    <row r="401" spans="1:22" ht="13.8" thickBot="1" x14ac:dyDescent="0.3">
      <c r="A401" s="292"/>
      <c r="B401" s="8"/>
      <c r="C401" s="8"/>
      <c r="D401" s="9"/>
      <c r="E401" s="10" t="s">
        <v>2</v>
      </c>
      <c r="F401" s="11"/>
      <c r="G401" s="302"/>
      <c r="H401" s="303"/>
      <c r="I401" s="304"/>
      <c r="J401" s="12" t="s">
        <v>39</v>
      </c>
      <c r="K401" s="13"/>
      <c r="L401" s="13"/>
      <c r="M401" s="14"/>
      <c r="N401" s="2"/>
      <c r="V401" s="50"/>
    </row>
    <row r="402" spans="1:22" ht="21.6" thickTop="1" thickBot="1" x14ac:dyDescent="0.3">
      <c r="A402" s="290">
        <f t="shared" ref="A402" si="93">A398+1</f>
        <v>97</v>
      </c>
      <c r="B402" s="74" t="s">
        <v>29</v>
      </c>
      <c r="C402" s="74" t="s">
        <v>31</v>
      </c>
      <c r="D402" s="74" t="s">
        <v>18</v>
      </c>
      <c r="E402" s="293" t="s">
        <v>33</v>
      </c>
      <c r="F402" s="293"/>
      <c r="G402" s="293" t="s">
        <v>24</v>
      </c>
      <c r="H402" s="294"/>
      <c r="I402" s="45"/>
      <c r="J402" s="42" t="s">
        <v>0</v>
      </c>
      <c r="K402" s="43"/>
      <c r="L402" s="43"/>
      <c r="M402" s="44"/>
      <c r="N402" s="2"/>
      <c r="V402" s="50"/>
    </row>
    <row r="403" spans="1:22" ht="13.8" thickBot="1" x14ac:dyDescent="0.3">
      <c r="A403" s="291"/>
      <c r="B403" s="7"/>
      <c r="C403" s="7"/>
      <c r="D403" s="4"/>
      <c r="E403" s="7"/>
      <c r="F403" s="7"/>
      <c r="G403" s="295"/>
      <c r="H403" s="296"/>
      <c r="I403" s="297"/>
      <c r="J403" s="40" t="s">
        <v>37</v>
      </c>
      <c r="K403" s="40"/>
      <c r="L403" s="40"/>
      <c r="M403" s="41"/>
      <c r="N403" s="2"/>
      <c r="V403" s="50">
        <v>0</v>
      </c>
    </row>
    <row r="404" spans="1:22" ht="21" thickBot="1" x14ac:dyDescent="0.3">
      <c r="A404" s="291"/>
      <c r="B404" s="75" t="s">
        <v>30</v>
      </c>
      <c r="C404" s="75" t="s">
        <v>32</v>
      </c>
      <c r="D404" s="75" t="s">
        <v>17</v>
      </c>
      <c r="E404" s="298" t="s">
        <v>34</v>
      </c>
      <c r="F404" s="298"/>
      <c r="G404" s="299"/>
      <c r="H404" s="300"/>
      <c r="I404" s="301"/>
      <c r="J404" s="12" t="s">
        <v>38</v>
      </c>
      <c r="K404" s="13"/>
      <c r="L404" s="13"/>
      <c r="M404" s="14"/>
      <c r="N404" s="2"/>
      <c r="V404" s="50"/>
    </row>
    <row r="405" spans="1:22" ht="13.8" thickBot="1" x14ac:dyDescent="0.3">
      <c r="A405" s="292"/>
      <c r="B405" s="8"/>
      <c r="C405" s="8"/>
      <c r="D405" s="9"/>
      <c r="E405" s="10" t="s">
        <v>2</v>
      </c>
      <c r="F405" s="11"/>
      <c r="G405" s="302"/>
      <c r="H405" s="303"/>
      <c r="I405" s="304"/>
      <c r="J405" s="12" t="s">
        <v>39</v>
      </c>
      <c r="K405" s="13"/>
      <c r="L405" s="13"/>
      <c r="M405" s="14"/>
      <c r="N405" s="2"/>
      <c r="V405" s="50"/>
    </row>
    <row r="406" spans="1:22" ht="21.6" thickTop="1" thickBot="1" x14ac:dyDescent="0.3">
      <c r="A406" s="290">
        <f t="shared" ref="A406" si="94">A402+1</f>
        <v>98</v>
      </c>
      <c r="B406" s="74" t="s">
        <v>29</v>
      </c>
      <c r="C406" s="74" t="s">
        <v>31</v>
      </c>
      <c r="D406" s="74" t="s">
        <v>18</v>
      </c>
      <c r="E406" s="293" t="s">
        <v>33</v>
      </c>
      <c r="F406" s="293"/>
      <c r="G406" s="293" t="s">
        <v>24</v>
      </c>
      <c r="H406" s="294"/>
      <c r="I406" s="45"/>
      <c r="J406" s="42" t="s">
        <v>0</v>
      </c>
      <c r="K406" s="43"/>
      <c r="L406" s="43"/>
      <c r="M406" s="44"/>
      <c r="N406" s="2"/>
      <c r="V406" s="50"/>
    </row>
    <row r="407" spans="1:22" ht="13.8" thickBot="1" x14ac:dyDescent="0.3">
      <c r="A407" s="291"/>
      <c r="B407" s="7"/>
      <c r="C407" s="7"/>
      <c r="D407" s="4"/>
      <c r="E407" s="7"/>
      <c r="F407" s="7"/>
      <c r="G407" s="295"/>
      <c r="H407" s="296"/>
      <c r="I407" s="297"/>
      <c r="J407" s="40" t="s">
        <v>37</v>
      </c>
      <c r="K407" s="40"/>
      <c r="L407" s="40"/>
      <c r="M407" s="41"/>
      <c r="N407" s="2"/>
      <c r="V407" s="50">
        <v>0</v>
      </c>
    </row>
    <row r="408" spans="1:22" ht="21" thickBot="1" x14ac:dyDescent="0.3">
      <c r="A408" s="291"/>
      <c r="B408" s="75" t="s">
        <v>30</v>
      </c>
      <c r="C408" s="75" t="s">
        <v>32</v>
      </c>
      <c r="D408" s="75" t="s">
        <v>17</v>
      </c>
      <c r="E408" s="298" t="s">
        <v>34</v>
      </c>
      <c r="F408" s="298"/>
      <c r="G408" s="299"/>
      <c r="H408" s="300"/>
      <c r="I408" s="301"/>
      <c r="J408" s="12" t="s">
        <v>38</v>
      </c>
      <c r="K408" s="13"/>
      <c r="L408" s="13"/>
      <c r="M408" s="14"/>
      <c r="N408" s="2"/>
      <c r="V408" s="50"/>
    </row>
    <row r="409" spans="1:22" ht="13.8" thickBot="1" x14ac:dyDescent="0.3">
      <c r="A409" s="292"/>
      <c r="B409" s="8"/>
      <c r="C409" s="8"/>
      <c r="D409" s="9"/>
      <c r="E409" s="10" t="s">
        <v>2</v>
      </c>
      <c r="F409" s="11"/>
      <c r="G409" s="302"/>
      <c r="H409" s="303"/>
      <c r="I409" s="304"/>
      <c r="J409" s="12" t="s">
        <v>39</v>
      </c>
      <c r="K409" s="13"/>
      <c r="L409" s="13"/>
      <c r="M409" s="14"/>
      <c r="N409" s="2"/>
      <c r="V409" s="50"/>
    </row>
    <row r="410" spans="1:22" ht="21.6" thickTop="1" thickBot="1" x14ac:dyDescent="0.3">
      <c r="A410" s="290">
        <f t="shared" ref="A410" si="95">A406+1</f>
        <v>99</v>
      </c>
      <c r="B410" s="74" t="s">
        <v>29</v>
      </c>
      <c r="C410" s="74" t="s">
        <v>31</v>
      </c>
      <c r="D410" s="74" t="s">
        <v>18</v>
      </c>
      <c r="E410" s="293" t="s">
        <v>33</v>
      </c>
      <c r="F410" s="293"/>
      <c r="G410" s="293" t="s">
        <v>24</v>
      </c>
      <c r="H410" s="294"/>
      <c r="I410" s="45"/>
      <c r="J410" s="42" t="s">
        <v>0</v>
      </c>
      <c r="K410" s="43"/>
      <c r="L410" s="43"/>
      <c r="M410" s="44"/>
      <c r="N410" s="2"/>
      <c r="V410" s="50"/>
    </row>
    <row r="411" spans="1:22" ht="13.8" thickBot="1" x14ac:dyDescent="0.3">
      <c r="A411" s="291"/>
      <c r="B411" s="7"/>
      <c r="C411" s="7"/>
      <c r="D411" s="4"/>
      <c r="E411" s="7"/>
      <c r="F411" s="7"/>
      <c r="G411" s="295"/>
      <c r="H411" s="296"/>
      <c r="I411" s="297"/>
      <c r="J411" s="40" t="s">
        <v>37</v>
      </c>
      <c r="K411" s="40"/>
      <c r="L411" s="40"/>
      <c r="M411" s="41"/>
      <c r="N411" s="2"/>
      <c r="V411" s="50">
        <v>0</v>
      </c>
    </row>
    <row r="412" spans="1:22" ht="21" thickBot="1" x14ac:dyDescent="0.3">
      <c r="A412" s="291"/>
      <c r="B412" s="75" t="s">
        <v>30</v>
      </c>
      <c r="C412" s="75" t="s">
        <v>32</v>
      </c>
      <c r="D412" s="75" t="s">
        <v>17</v>
      </c>
      <c r="E412" s="298" t="s">
        <v>34</v>
      </c>
      <c r="F412" s="298"/>
      <c r="G412" s="299"/>
      <c r="H412" s="300"/>
      <c r="I412" s="301"/>
      <c r="J412" s="12" t="s">
        <v>38</v>
      </c>
      <c r="K412" s="13"/>
      <c r="L412" s="13"/>
      <c r="M412" s="14"/>
      <c r="N412" s="2"/>
      <c r="V412" s="50"/>
    </row>
    <row r="413" spans="1:22" ht="13.8" thickBot="1" x14ac:dyDescent="0.3">
      <c r="A413" s="292"/>
      <c r="B413" s="8"/>
      <c r="C413" s="8"/>
      <c r="D413" s="9"/>
      <c r="E413" s="10" t="s">
        <v>2</v>
      </c>
      <c r="F413" s="11"/>
      <c r="G413" s="302"/>
      <c r="H413" s="303"/>
      <c r="I413" s="304"/>
      <c r="J413" s="12" t="s">
        <v>39</v>
      </c>
      <c r="K413" s="13"/>
      <c r="L413" s="13"/>
      <c r="M413" s="14"/>
      <c r="N413" s="2"/>
      <c r="V413" s="50"/>
    </row>
    <row r="414" spans="1:22" ht="21.6" thickTop="1" thickBot="1" x14ac:dyDescent="0.3">
      <c r="A414" s="290">
        <f t="shared" ref="A414" si="96">A410+1</f>
        <v>100</v>
      </c>
      <c r="B414" s="74" t="s">
        <v>29</v>
      </c>
      <c r="C414" s="74" t="s">
        <v>31</v>
      </c>
      <c r="D414" s="74" t="s">
        <v>18</v>
      </c>
      <c r="E414" s="293" t="s">
        <v>33</v>
      </c>
      <c r="F414" s="293"/>
      <c r="G414" s="293" t="s">
        <v>24</v>
      </c>
      <c r="H414" s="294"/>
      <c r="I414" s="45"/>
      <c r="J414" s="42" t="s">
        <v>0</v>
      </c>
      <c r="K414" s="43"/>
      <c r="L414" s="43"/>
      <c r="M414" s="44"/>
      <c r="N414" s="2"/>
      <c r="V414" s="50"/>
    </row>
    <row r="415" spans="1:22" ht="13.8" thickBot="1" x14ac:dyDescent="0.3">
      <c r="A415" s="291"/>
      <c r="B415" s="7"/>
      <c r="C415" s="7"/>
      <c r="D415" s="4"/>
      <c r="E415" s="7"/>
      <c r="F415" s="7"/>
      <c r="G415" s="295"/>
      <c r="H415" s="296"/>
      <c r="I415" s="297"/>
      <c r="J415" s="40" t="s">
        <v>37</v>
      </c>
      <c r="K415" s="40"/>
      <c r="L415" s="40"/>
      <c r="M415" s="41"/>
      <c r="N415" s="2"/>
      <c r="V415" s="50">
        <v>0</v>
      </c>
    </row>
    <row r="416" spans="1:22" ht="21" thickBot="1" x14ac:dyDescent="0.3">
      <c r="A416" s="291"/>
      <c r="B416" s="75" t="s">
        <v>30</v>
      </c>
      <c r="C416" s="75" t="s">
        <v>32</v>
      </c>
      <c r="D416" s="75" t="s">
        <v>17</v>
      </c>
      <c r="E416" s="298" t="s">
        <v>34</v>
      </c>
      <c r="F416" s="298"/>
      <c r="G416" s="299"/>
      <c r="H416" s="300"/>
      <c r="I416" s="301"/>
      <c r="J416" s="12" t="s">
        <v>38</v>
      </c>
      <c r="K416" s="13"/>
      <c r="L416" s="13"/>
      <c r="M416" s="14"/>
      <c r="N416" s="2"/>
    </row>
    <row r="417" spans="1:17" ht="13.8" thickBot="1" x14ac:dyDescent="0.3">
      <c r="A417" s="292"/>
      <c r="B417" s="9"/>
      <c r="C417" s="9"/>
      <c r="D417" s="9"/>
      <c r="E417" s="25" t="s">
        <v>2</v>
      </c>
      <c r="F417" s="26"/>
      <c r="G417" s="302"/>
      <c r="H417" s="303"/>
      <c r="I417" s="304"/>
      <c r="J417" s="22" t="s">
        <v>39</v>
      </c>
      <c r="K417" s="23"/>
      <c r="L417" s="23"/>
      <c r="M417" s="24"/>
      <c r="N417" s="2"/>
    </row>
    <row r="418" spans="1:17" ht="13.8" thickTop="1" x14ac:dyDescent="0.25"/>
    <row r="419" spans="1:17" ht="13.8" thickBot="1" x14ac:dyDescent="0.3"/>
    <row r="420" spans="1:17" x14ac:dyDescent="0.25">
      <c r="P420" s="27" t="s">
        <v>22</v>
      </c>
      <c r="Q420" s="28"/>
    </row>
    <row r="421" spans="1:17" x14ac:dyDescent="0.25">
      <c r="P421" s="29"/>
      <c r="Q421" s="79"/>
    </row>
    <row r="422" spans="1:17" ht="33.6" x14ac:dyDescent="0.25">
      <c r="B422" s="256"/>
      <c r="C422" s="256"/>
      <c r="D422" s="256"/>
      <c r="E422" s="256"/>
      <c r="F422" s="256"/>
      <c r="G422" s="256"/>
      <c r="H422" s="256"/>
      <c r="I422" s="256"/>
      <c r="J422" s="256"/>
      <c r="K422" s="256"/>
      <c r="L422" s="256"/>
      <c r="M422" s="256"/>
      <c r="P422" s="30" t="b">
        <v>0</v>
      </c>
      <c r="Q422" s="46" t="str">
        <f xml:space="preserve"> CONCATENATE("OCTOBER 1, ",$M$7-1,"- MARCH 31, ",$M$7)</f>
        <v>OCTOBER 1, 2018- MARCH 31, 2019</v>
      </c>
    </row>
    <row r="423" spans="1:17" ht="25.2" x14ac:dyDescent="0.25">
      <c r="B423" s="256"/>
      <c r="C423" s="256"/>
      <c r="D423" s="256"/>
      <c r="E423" s="256"/>
      <c r="F423" s="256"/>
      <c r="G423" s="256"/>
      <c r="H423" s="256"/>
      <c r="I423" s="256"/>
      <c r="J423" s="256"/>
      <c r="K423" s="261"/>
      <c r="L423" s="262"/>
      <c r="M423" s="262"/>
      <c r="P423" s="30" t="b">
        <v>1</v>
      </c>
      <c r="Q423" s="46" t="str">
        <f xml:space="preserve"> CONCATENATE("APRIL 1 - SEPTEMBER 30, ",$M$7)</f>
        <v>APRIL 1 - SEPTEMBER 30, 2019</v>
      </c>
    </row>
    <row r="424" spans="1:17" x14ac:dyDescent="0.25">
      <c r="B424" s="289"/>
      <c r="C424" s="289"/>
      <c r="D424" s="289"/>
      <c r="E424" s="289"/>
      <c r="F424" s="289"/>
      <c r="G424" s="256"/>
      <c r="H424" s="256"/>
      <c r="I424" s="256"/>
      <c r="J424" s="256"/>
      <c r="K424" s="261"/>
      <c r="L424" s="262"/>
      <c r="M424" s="262"/>
      <c r="P424" s="30" t="b">
        <v>0</v>
      </c>
      <c r="Q424" s="31"/>
    </row>
    <row r="425" spans="1:17" ht="13.8" thickBot="1" x14ac:dyDescent="0.3">
      <c r="B425" s="263"/>
      <c r="C425" s="263"/>
      <c r="D425" s="264"/>
      <c r="E425" s="263"/>
      <c r="F425" s="263"/>
      <c r="G425" s="256"/>
      <c r="H425" s="256"/>
      <c r="I425" s="256"/>
      <c r="J425" s="256"/>
      <c r="K425" s="261"/>
      <c r="L425" s="262"/>
      <c r="M425" s="265"/>
      <c r="P425" s="32">
        <v>1</v>
      </c>
      <c r="Q425" s="33"/>
    </row>
    <row r="426" spans="1:17" x14ac:dyDescent="0.25">
      <c r="B426" s="284"/>
      <c r="C426" s="285"/>
      <c r="D426" s="286"/>
      <c r="E426" s="286"/>
      <c r="F426" s="287"/>
      <c r="G426" s="256"/>
      <c r="H426" s="256"/>
      <c r="I426" s="256"/>
      <c r="J426" s="256"/>
      <c r="K426" s="256"/>
      <c r="L426" s="256"/>
      <c r="M426" s="256"/>
    </row>
    <row r="427" spans="1:17" x14ac:dyDescent="0.25">
      <c r="B427" s="284"/>
      <c r="C427" s="285"/>
      <c r="D427" s="286"/>
      <c r="E427" s="286"/>
      <c r="F427" s="287"/>
      <c r="G427" s="256"/>
      <c r="H427" s="256"/>
      <c r="I427" s="256"/>
      <c r="J427" s="256"/>
      <c r="K427" s="256"/>
      <c r="L427" s="256"/>
      <c r="M427" s="256"/>
    </row>
    <row r="428" spans="1:17" x14ac:dyDescent="0.25">
      <c r="B428" s="284"/>
      <c r="C428" s="285"/>
      <c r="D428" s="286"/>
      <c r="E428" s="286"/>
      <c r="F428" s="287"/>
      <c r="G428" s="256"/>
      <c r="H428" s="256"/>
      <c r="I428" s="256"/>
      <c r="J428" s="256"/>
      <c r="K428" s="256"/>
      <c r="L428" s="256"/>
      <c r="M428" s="256"/>
    </row>
    <row r="429" spans="1:17" x14ac:dyDescent="0.25">
      <c r="B429" s="284"/>
      <c r="C429" s="285"/>
      <c r="D429" s="286"/>
      <c r="E429" s="286"/>
      <c r="F429" s="287"/>
      <c r="G429" s="256"/>
      <c r="H429" s="256"/>
      <c r="I429" s="256"/>
      <c r="J429" s="256"/>
      <c r="K429" s="256"/>
      <c r="L429" s="256"/>
      <c r="M429" s="256"/>
    </row>
    <row r="430" spans="1:17" x14ac:dyDescent="0.25">
      <c r="B430" s="284"/>
      <c r="C430" s="285"/>
      <c r="D430" s="286"/>
      <c r="E430" s="286"/>
      <c r="F430" s="287"/>
      <c r="G430" s="256"/>
      <c r="H430" s="256"/>
      <c r="I430" s="256"/>
      <c r="J430" s="256"/>
      <c r="K430" s="256"/>
      <c r="L430" s="256"/>
      <c r="M430" s="256"/>
    </row>
    <row r="431" spans="1:17" x14ac:dyDescent="0.25">
      <c r="B431" s="284"/>
      <c r="C431" s="285"/>
      <c r="D431" s="286"/>
      <c r="E431" s="286"/>
      <c r="F431" s="288"/>
      <c r="G431" s="256"/>
      <c r="H431" s="256"/>
      <c r="I431" s="256"/>
      <c r="J431" s="256"/>
      <c r="K431" s="256"/>
      <c r="L431" s="256"/>
      <c r="M431" s="256"/>
    </row>
    <row r="432" spans="1:17" x14ac:dyDescent="0.25">
      <c r="B432" s="284"/>
      <c r="C432" s="285"/>
      <c r="D432" s="286"/>
      <c r="E432" s="286"/>
      <c r="F432" s="287"/>
      <c r="G432" s="256"/>
      <c r="H432" s="256"/>
      <c r="I432" s="256"/>
      <c r="J432" s="256"/>
      <c r="K432" s="256"/>
      <c r="L432" s="256"/>
      <c r="M432" s="256"/>
    </row>
    <row r="433" spans="2:13" x14ac:dyDescent="0.25">
      <c r="B433" s="284"/>
      <c r="C433" s="285"/>
      <c r="D433" s="286"/>
      <c r="E433" s="286"/>
      <c r="F433" s="287"/>
      <c r="G433" s="256"/>
      <c r="H433" s="256"/>
      <c r="I433" s="256"/>
      <c r="J433" s="256"/>
      <c r="K433" s="256"/>
      <c r="L433" s="256"/>
      <c r="M433" s="256"/>
    </row>
    <row r="434" spans="2:13" x14ac:dyDescent="0.25">
      <c r="B434" s="284"/>
      <c r="C434" s="285"/>
      <c r="D434" s="286"/>
      <c r="E434" s="286"/>
      <c r="F434" s="287"/>
      <c r="G434" s="256"/>
      <c r="H434" s="256"/>
      <c r="I434" s="256"/>
      <c r="J434" s="256"/>
      <c r="K434" s="256"/>
      <c r="L434" s="256"/>
      <c r="M434" s="256"/>
    </row>
    <row r="435" spans="2:13" x14ac:dyDescent="0.25">
      <c r="B435" s="284"/>
      <c r="C435" s="285"/>
      <c r="D435" s="286"/>
      <c r="E435" s="286"/>
      <c r="F435" s="287"/>
      <c r="G435" s="256"/>
      <c r="H435" s="256"/>
      <c r="I435" s="256"/>
      <c r="J435" s="256"/>
      <c r="K435" s="256"/>
      <c r="L435" s="256"/>
      <c r="M435" s="256"/>
    </row>
    <row r="436" spans="2:13" x14ac:dyDescent="0.25">
      <c r="B436" s="284"/>
      <c r="C436" s="285"/>
      <c r="D436" s="286"/>
      <c r="E436" s="286"/>
      <c r="F436" s="287"/>
      <c r="G436" s="256"/>
      <c r="H436" s="256"/>
      <c r="I436" s="256"/>
      <c r="J436" s="256"/>
      <c r="K436" s="256"/>
      <c r="L436" s="256"/>
      <c r="M436" s="256"/>
    </row>
    <row r="437" spans="2:13" x14ac:dyDescent="0.25">
      <c r="B437" s="284"/>
      <c r="C437" s="285"/>
      <c r="D437" s="286"/>
      <c r="E437" s="286"/>
      <c r="F437" s="287"/>
      <c r="G437" s="256"/>
      <c r="H437" s="256"/>
      <c r="I437" s="256"/>
      <c r="J437" s="256"/>
      <c r="K437" s="256"/>
      <c r="L437" s="256"/>
      <c r="M437" s="256"/>
    </row>
    <row r="438" spans="2:13" x14ac:dyDescent="0.25">
      <c r="B438" s="284"/>
      <c r="C438" s="285"/>
      <c r="D438" s="286"/>
      <c r="E438" s="286"/>
      <c r="F438" s="287"/>
      <c r="G438" s="256"/>
      <c r="H438" s="256"/>
      <c r="I438" s="256"/>
      <c r="J438" s="256"/>
      <c r="K438" s="256"/>
      <c r="L438" s="256"/>
      <c r="M438" s="256"/>
    </row>
    <row r="439" spans="2:13" x14ac:dyDescent="0.25">
      <c r="B439" s="266"/>
      <c r="C439" s="267"/>
      <c r="D439" s="267"/>
      <c r="E439" s="267"/>
      <c r="F439" s="268"/>
      <c r="G439" s="256"/>
      <c r="H439" s="256"/>
      <c r="I439" s="256"/>
      <c r="J439" s="256"/>
      <c r="K439" s="256"/>
      <c r="L439" s="256"/>
      <c r="M439" s="256"/>
    </row>
    <row r="440" spans="2:13" x14ac:dyDescent="0.25">
      <c r="B440" s="266"/>
      <c r="C440" s="267"/>
      <c r="D440" s="267"/>
      <c r="E440" s="267"/>
      <c r="F440" s="268"/>
      <c r="G440" s="256"/>
      <c r="H440" s="256"/>
      <c r="I440" s="256"/>
      <c r="J440" s="256"/>
      <c r="K440" s="256"/>
      <c r="L440" s="256"/>
      <c r="M440" s="256"/>
    </row>
    <row r="441" spans="2:13" x14ac:dyDescent="0.25">
      <c r="B441" s="266"/>
      <c r="C441" s="267"/>
      <c r="D441" s="267"/>
      <c r="E441" s="267"/>
      <c r="F441" s="268"/>
      <c r="G441" s="256"/>
      <c r="H441" s="256"/>
      <c r="I441" s="256"/>
      <c r="J441" s="256"/>
      <c r="K441" s="256"/>
      <c r="L441" s="256"/>
      <c r="M441" s="256"/>
    </row>
    <row r="442" spans="2:13" x14ac:dyDescent="0.25">
      <c r="B442" s="266"/>
      <c r="C442" s="267"/>
      <c r="D442" s="267"/>
      <c r="E442" s="267"/>
      <c r="F442" s="268"/>
      <c r="G442" s="256"/>
      <c r="H442" s="256"/>
      <c r="I442" s="256"/>
      <c r="J442" s="256"/>
      <c r="K442" s="256"/>
      <c r="L442" s="256"/>
      <c r="M442" s="256"/>
    </row>
    <row r="443" spans="2:13" x14ac:dyDescent="0.25">
      <c r="B443" s="266"/>
      <c r="C443" s="267"/>
      <c r="D443" s="267"/>
      <c r="E443" s="267"/>
      <c r="F443" s="268"/>
      <c r="G443" s="256"/>
      <c r="H443" s="256"/>
      <c r="I443" s="256"/>
      <c r="J443" s="256"/>
      <c r="K443" s="256"/>
      <c r="L443" s="256"/>
      <c r="M443" s="256"/>
    </row>
    <row r="444" spans="2:13" x14ac:dyDescent="0.25">
      <c r="B444" s="266"/>
      <c r="C444" s="267"/>
      <c r="D444" s="267"/>
      <c r="E444" s="267"/>
      <c r="F444" s="268"/>
      <c r="G444" s="256"/>
      <c r="H444" s="256"/>
      <c r="I444" s="256"/>
      <c r="J444" s="256"/>
      <c r="K444" s="256"/>
      <c r="L444" s="256"/>
      <c r="M444" s="256"/>
    </row>
    <row r="445" spans="2:13" x14ac:dyDescent="0.25">
      <c r="B445" s="266"/>
      <c r="C445" s="267"/>
      <c r="D445" s="267"/>
      <c r="E445" s="267"/>
      <c r="F445" s="268"/>
      <c r="G445" s="256"/>
      <c r="H445" s="256"/>
      <c r="I445" s="256"/>
      <c r="J445" s="256"/>
      <c r="K445" s="256"/>
      <c r="L445" s="256"/>
      <c r="M445" s="256"/>
    </row>
    <row r="446" spans="2:13" x14ac:dyDescent="0.25">
      <c r="B446" s="266"/>
      <c r="C446" s="269"/>
      <c r="D446" s="267"/>
      <c r="E446" s="267"/>
      <c r="F446" s="268"/>
      <c r="G446" s="256"/>
      <c r="H446" s="256"/>
      <c r="I446" s="256"/>
      <c r="J446" s="256"/>
      <c r="K446" s="256"/>
      <c r="L446" s="256"/>
      <c r="M446" s="256"/>
    </row>
    <row r="447" spans="2:13" x14ac:dyDescent="0.25">
      <c r="B447" s="266"/>
      <c r="C447" s="270"/>
      <c r="D447" s="267"/>
      <c r="E447" s="267"/>
      <c r="F447" s="268"/>
      <c r="G447" s="256"/>
      <c r="H447" s="256"/>
      <c r="I447" s="256"/>
      <c r="J447" s="256"/>
      <c r="K447" s="256"/>
      <c r="L447" s="256"/>
      <c r="M447" s="256"/>
    </row>
    <row r="448" spans="2:13" x14ac:dyDescent="0.25">
      <c r="B448" s="266"/>
      <c r="C448" s="270"/>
      <c r="D448" s="267"/>
      <c r="E448" s="267"/>
      <c r="F448" s="268"/>
      <c r="G448" s="256"/>
      <c r="H448" s="256"/>
      <c r="I448" s="256"/>
      <c r="J448" s="256"/>
      <c r="K448" s="256"/>
      <c r="L448" s="256"/>
      <c r="M448" s="256"/>
    </row>
    <row r="449" spans="2:13" x14ac:dyDescent="0.25">
      <c r="B449" s="266"/>
      <c r="C449" s="270"/>
      <c r="D449" s="270"/>
      <c r="E449" s="267"/>
      <c r="F449" s="268"/>
      <c r="G449" s="256"/>
      <c r="H449" s="256"/>
      <c r="I449" s="256"/>
      <c r="J449" s="256"/>
      <c r="K449" s="256"/>
      <c r="L449" s="256"/>
      <c r="M449" s="256"/>
    </row>
    <row r="450" spans="2:13" x14ac:dyDescent="0.25">
      <c r="B450" s="266"/>
      <c r="C450" s="270"/>
      <c r="D450" s="270"/>
      <c r="E450" s="267"/>
      <c r="F450" s="268"/>
      <c r="G450" s="256"/>
      <c r="H450" s="256"/>
      <c r="I450" s="256"/>
      <c r="J450" s="256"/>
      <c r="K450" s="256"/>
      <c r="L450" s="256"/>
      <c r="M450" s="256"/>
    </row>
    <row r="451" spans="2:13" x14ac:dyDescent="0.25">
      <c r="B451" s="266"/>
      <c r="C451" s="270"/>
      <c r="D451" s="270"/>
      <c r="E451" s="267"/>
      <c r="F451" s="268"/>
      <c r="G451" s="256"/>
      <c r="H451" s="256"/>
      <c r="I451" s="256"/>
      <c r="J451" s="256"/>
      <c r="K451" s="256"/>
      <c r="L451" s="256"/>
      <c r="M451" s="256"/>
    </row>
    <row r="452" spans="2:13" x14ac:dyDescent="0.25">
      <c r="B452" s="266"/>
      <c r="C452" s="270"/>
      <c r="D452" s="270"/>
      <c r="E452" s="267"/>
      <c r="F452" s="268"/>
      <c r="G452" s="256"/>
      <c r="H452" s="256"/>
      <c r="I452" s="256"/>
      <c r="J452" s="256"/>
      <c r="K452" s="256"/>
      <c r="L452" s="256"/>
      <c r="M452" s="256"/>
    </row>
    <row r="453" spans="2:13" x14ac:dyDescent="0.25">
      <c r="B453" s="266"/>
      <c r="C453" s="270"/>
      <c r="D453" s="270"/>
      <c r="E453" s="267"/>
      <c r="F453" s="268"/>
      <c r="G453" s="256"/>
      <c r="H453" s="256"/>
      <c r="I453" s="256"/>
      <c r="J453" s="256"/>
      <c r="K453" s="256"/>
      <c r="L453" s="256"/>
      <c r="M453" s="256"/>
    </row>
    <row r="454" spans="2:13" x14ac:dyDescent="0.25">
      <c r="B454" s="266"/>
      <c r="C454" s="270"/>
      <c r="D454" s="270"/>
      <c r="E454" s="267"/>
      <c r="F454" s="268"/>
      <c r="G454" s="256"/>
      <c r="H454" s="256"/>
      <c r="I454" s="256"/>
      <c r="J454" s="256"/>
      <c r="K454" s="256"/>
      <c r="L454" s="256"/>
      <c r="M454" s="256"/>
    </row>
    <row r="455" spans="2:13" x14ac:dyDescent="0.25">
      <c r="B455" s="263"/>
      <c r="C455" s="263"/>
      <c r="D455" s="263"/>
      <c r="E455" s="263"/>
      <c r="F455" s="271"/>
      <c r="G455" s="256"/>
      <c r="H455" s="256"/>
      <c r="I455" s="256"/>
      <c r="J455" s="256"/>
      <c r="K455" s="256"/>
      <c r="L455" s="256"/>
      <c r="M455" s="256"/>
    </row>
    <row r="456" spans="2:13" x14ac:dyDescent="0.25">
      <c r="B456" s="256"/>
      <c r="C456" s="256"/>
      <c r="D456" s="256"/>
      <c r="E456" s="256"/>
      <c r="F456" s="256"/>
      <c r="G456" s="256"/>
      <c r="H456" s="256"/>
      <c r="I456" s="256"/>
      <c r="J456" s="256"/>
      <c r="K456" s="256"/>
      <c r="L456" s="256"/>
      <c r="M456" s="256"/>
    </row>
    <row r="457" spans="2:13" x14ac:dyDescent="0.25">
      <c r="B457" s="256"/>
      <c r="C457" s="256"/>
      <c r="D457" s="256"/>
      <c r="E457" s="256"/>
      <c r="F457" s="256"/>
      <c r="G457" s="256"/>
      <c r="H457" s="256"/>
      <c r="I457" s="256"/>
      <c r="J457" s="256"/>
      <c r="K457" s="256"/>
      <c r="L457" s="256"/>
      <c r="M457" s="256"/>
    </row>
  </sheetData>
  <mergeCells count="733">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49">
    <dataValidation allowBlank="1" showInputMessage="1" showErrorMessage="1" promptTitle="Benefit Source" prompt="List the benefit source here." sqref="G407:I407 G17:I17 G415:I415 G411:I411 G25:I25 G29:I29 G23 G19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7:I27 G31:I31 G83:I83 G35:I35 G43:I43 G55 G47:I47 G51:I51 G59:I59 G63:I63 G67:I67 G71:I71 G75:I75 G79:I79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5:I15 G39:I39"/>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B23"/>
    <dataValidation allowBlank="1" showInputMessage="1" showErrorMessage="1" promptTitle="Event Description" prompt="Provide event description (e.g. title of the conference) here." sqref="C415 C19 C23 C27 C31 C35 C39 C43 C47 C53 C57 C59 C65 C67 C71 C77 C79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51 C55 C63 C75 C83"/>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27 D31 D35 D39 D43 D47 D51 D55 D59 D63 D67 D71 D75 D79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83">
      <formula1>40179</formula1>
      <formula2>73051</formula2>
    </dataValidation>
    <dataValidation allowBlank="1" showInputMessage="1" showErrorMessage="1" promptTitle="Location " prompt="List location of event here." sqref="F415 E19:F19 E23:F23 F27 F31 F35 F39 F83 F43 F51 F55 F59 F63 F67 F71 F75 F79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7"/>
    <dataValidation allowBlank="1" showInputMessage="1" showErrorMessage="1" promptTitle="Traveler Title" prompt="List traveler's title here." sqref="B417 B21 B25 B29 B33 B37 B41 B45 B49 B53 B57 B61 B65 B69 B73 B77 B81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85"/>
    <dataValidation allowBlank="1" showInputMessage="1" showErrorMessage="1" promptTitle="Event Sponsor" prompt="List the event sponsor here." sqref="C417 C21 C25 C29 C33 C37 C41 C45 C49 C413 C409 C61 C405 C69 C73 C401 C81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85"/>
    <dataValidation type="date" allowBlank="1" showInputMessage="1" showErrorMessage="1" errorTitle="Data Entry Error" error="Please enter date using MM/DD/YYYY" promptTitle="Event Ending Date" prompt="List Event ending date here using the format MM/DD/YYYY." sqref="D417 D21 D25 D29 D33 D37 D41 D45 D49 D53 D57 D61 D65 D69 D73 D77 D81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85">
      <formula1>40179</formula1>
      <formula2>73051</formula2>
    </dataValidation>
    <dataValidation allowBlank="1" showInputMessage="1" showErrorMessage="1" promptTitle="Travel Date(s)" prompt="List the dates of travel here expressed in the format MM/DD/YYYY-MM/DD/YYYY." sqref="F417 E21:F21 E25:F25 E29:F29 F33 F37 F41 F45 F49 F53 F57 F61 F65 F69 F73 F413 F81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85"/>
    <dataValidation allowBlank="1" showInputMessage="1" showErrorMessage="1" promptTitle="Benefit#1 Description" prompt="Benefit Description for Entry #1 is listed here." sqref="J15 J410:J411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18:J19"/>
    <dataValidation allowBlank="1" showInputMessage="1" showErrorMessage="1" promptTitle="Benefit #1 Total Amount" prompt="The total amount of Benefit #1 is entered here." sqref="M414:M415 M18:M19 M22:M23 M26:M27 M30:M31 M34:M35 M38:M39 M42:M43 M46:M48 M50:M51 M54:M55 M58:M59 M62:M63 M66:M67 M70:M71 M74:M75 M78:M79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82:M83"/>
    <dataValidation allowBlank="1" showInputMessage="1" showErrorMessage="1" promptTitle="Benefit #2 Description" prompt="Benefit #2 description is listed here" sqref="J16 J412 J24 J28 J32 J36 J40 J44 J48 J52 J56 J60 J64 J68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20"/>
    <dataValidation allowBlank="1" showInputMessage="1" showErrorMessage="1" promptTitle="Benefit #2 Total Amount" prompt="The total amount of Benefit #2 is entered here." sqref="M416 M412 M24 M32 M28 M36 M40 M44 M408 M52 M56 M60 M64 M68 M72 M76 M80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84"/>
    <dataValidation allowBlank="1" showInputMessage="1" showErrorMessage="1" promptTitle="Benefit #3 Total Amount" prompt="The total amount of Benefit #3 is entered here." sqref="M417 M413 M25 M33 M29 M37 M41 M45 M49 M53 M57 M61 M65 M69 M73 M77 M81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85"/>
    <dataValidation allowBlank="1" showInputMessage="1" showErrorMessage="1" promptTitle="Benefit #3 Description" prompt="Benefit #3 description is listed here" sqref="J17 J413 J25 J29 J33 J37 J41 J45 J49 J53 J57 J61 J65 J69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21"/>
    <dataValidation allowBlank="1" showInputMessage="1" showErrorMessage="1" promptTitle="Benefit #1--Payment by Check" prompt="If there is a benefit #1 and it was paid by check, mark an x in this cell._x000a_" sqref="K414:K415 K18:K19 L23 K26:K27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22:K23 K30:K31"/>
    <dataValidation allowBlank="1" showInputMessage="1" showErrorMessage="1" promptTitle="Benefit #2--Payment by Check" prompt="If there is a benefit #2 and it was paid by check, mark an x in this cell._x000a_" sqref="K416 M20 K24:L24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20 K28"/>
    <dataValidation allowBlank="1" showInputMessage="1" showErrorMessage="1" promptTitle="Benefit #3--Payment by Check" prompt="If there is a benefit #3 and it was paid by check, mark an x in this cell._x000a_" sqref="K417 M21 K25:L25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21 K29"/>
    <dataValidation allowBlank="1" showInputMessage="1" showErrorMessage="1" promptTitle="Benefit #1- Payment in-kind" prompt="If there is a benefit #1 and it was paid in-kind, mark this box with an  x._x000a_" sqref="L414:L415 L18:L19 L22 L26:L27 L30:L31 L34:L35 L38:L39 L42:L43 L46:L51 L54:L55 L58:L59 L62:L63 L66:L67 L70:L79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82:L87"/>
    <dataValidation allowBlank="1" showInputMessage="1" showErrorMessage="1" promptTitle="Benefit #2- Payment in-kind" prompt="If there is a benefit #2 and it was paid in-kind, mark this box with an  x._x000a_" sqref="L416 L20 L412 L32 L28 L36 L40 L44 L408 L52 L56 L60 L64 L68 L404 L400 L80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dataValidation allowBlank="1" showInputMessage="1" showErrorMessage="1" promptTitle="Benefit #3- Payment in-kind" prompt="If there is a benefit #3 and it was paid in-kind, mark this box with an  x._x000a_" sqref="L417 L21 L413 L33 L29 L37 L41 L45 L409 L53 L57 L61 L65 L69 L405 L401 L81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dataValidation allowBlank="1" showInputMessage="1" showErrorMessage="1" promptTitle="Next Traveler Name " prompt="List traveler's first and last name here." sqref="C446 B27 B415 B31 B35 B39 B43 B47 B51 B55 B59 B63 B67 B71 B75 B79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83"/>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7"/>
  <sheetViews>
    <sheetView topLeftCell="A354" zoomScale="120" zoomScaleNormal="120" workbookViewId="0">
      <selection activeCell="P363" sqref="P363"/>
    </sheetView>
  </sheetViews>
  <sheetFormatPr defaultColWidth="8.88671875" defaultRowHeight="13.2" x14ac:dyDescent="0.25"/>
  <cols>
    <col min="1" max="1" width="5.5546875" style="73" customWidth="1"/>
    <col min="2" max="2" width="22.6640625" style="73" bestFit="1" customWidth="1"/>
    <col min="3" max="3" width="17.6640625" style="73" customWidth="1"/>
    <col min="4" max="4" width="14.44140625" style="73" customWidth="1"/>
    <col min="5" max="5" width="18.6640625" style="73" hidden="1" customWidth="1"/>
    <col min="6" max="6" width="17.109375" style="73" customWidth="1"/>
    <col min="7" max="7" width="3" style="73" customWidth="1"/>
    <col min="8" max="8" width="11.33203125" style="73" customWidth="1"/>
    <col min="9" max="9" width="3" style="73" customWidth="1"/>
    <col min="10" max="10" width="12.33203125" style="73" customWidth="1"/>
    <col min="11" max="11" width="9.109375" style="73" customWidth="1"/>
    <col min="12" max="12" width="13" style="73" bestFit="1" customWidth="1"/>
    <col min="13" max="13" width="12.33203125" style="73" bestFit="1" customWidth="1"/>
    <col min="14" max="14" width="0.109375" style="73" customWidth="1"/>
    <col min="15" max="15" width="8.88671875" style="73"/>
    <col min="16" max="16" width="20.33203125" style="73" bestFit="1" customWidth="1"/>
    <col min="17" max="17" width="16.5546875" style="73" customWidth="1"/>
    <col min="18" max="18" width="18.5546875" style="73" customWidth="1"/>
    <col min="19" max="20" width="8.88671875" style="73"/>
    <col min="21" max="21" width="9.44140625" style="73" customWidth="1"/>
    <col min="22" max="22" width="13.6640625" style="47" customWidth="1"/>
    <col min="23" max="16384" width="8.88671875" style="73"/>
  </cols>
  <sheetData>
    <row r="1" spans="1:19" s="73" customFormat="1" hidden="1" x14ac:dyDescent="0.25"/>
    <row r="2" spans="1:19" s="73" customFormat="1" x14ac:dyDescent="0.25">
      <c r="J2" s="366" t="s">
        <v>26</v>
      </c>
      <c r="K2" s="367"/>
      <c r="L2" s="367"/>
      <c r="M2" s="367"/>
      <c r="P2" s="369"/>
      <c r="Q2" s="369"/>
      <c r="R2" s="369"/>
      <c r="S2" s="369"/>
    </row>
    <row r="3" spans="1:19" s="73" customFormat="1" x14ac:dyDescent="0.25">
      <c r="J3" s="367"/>
      <c r="K3" s="367"/>
      <c r="L3" s="367"/>
      <c r="M3" s="367"/>
      <c r="P3" s="370"/>
      <c r="Q3" s="370"/>
      <c r="R3" s="370"/>
      <c r="S3" s="370"/>
    </row>
    <row r="4" spans="1:19" s="73" customFormat="1" ht="13.8" thickBot="1" x14ac:dyDescent="0.3">
      <c r="A4" s="78"/>
      <c r="B4" s="78"/>
      <c r="C4" s="78"/>
      <c r="D4" s="78"/>
      <c r="E4" s="78"/>
      <c r="F4" s="78"/>
      <c r="G4" s="78"/>
      <c r="H4" s="78"/>
      <c r="I4" s="78"/>
      <c r="J4" s="368"/>
      <c r="K4" s="368"/>
      <c r="L4" s="368"/>
      <c r="M4" s="368"/>
      <c r="P4" s="371"/>
      <c r="Q4" s="371"/>
      <c r="R4" s="371"/>
      <c r="S4" s="371"/>
    </row>
    <row r="5" spans="1:19" s="73" customFormat="1" ht="30" customHeight="1" thickTop="1" thickBot="1" x14ac:dyDescent="0.3">
      <c r="A5" s="372" t="s">
        <v>52</v>
      </c>
      <c r="B5" s="373"/>
      <c r="C5" s="373"/>
      <c r="D5" s="373"/>
      <c r="E5" s="373"/>
      <c r="F5" s="373"/>
      <c r="G5" s="373"/>
      <c r="H5" s="373"/>
      <c r="I5" s="373"/>
      <c r="J5" s="373"/>
      <c r="K5" s="373"/>
      <c r="L5" s="373"/>
      <c r="M5" s="373"/>
      <c r="N5" s="16"/>
      <c r="O5" s="78"/>
      <c r="Q5" s="5"/>
    </row>
    <row r="6" spans="1:19" s="73" customFormat="1" ht="13.5" customHeight="1" thickTop="1" x14ac:dyDescent="0.25">
      <c r="A6" s="374" t="s">
        <v>5</v>
      </c>
      <c r="B6" s="376" t="s">
        <v>36</v>
      </c>
      <c r="C6" s="377"/>
      <c r="D6" s="377"/>
      <c r="E6" s="377"/>
      <c r="F6" s="377"/>
      <c r="G6" s="377"/>
      <c r="H6" s="377"/>
      <c r="I6" s="377"/>
      <c r="J6" s="378"/>
      <c r="K6" s="17" t="s">
        <v>14</v>
      </c>
      <c r="L6" s="17" t="s">
        <v>6</v>
      </c>
      <c r="M6" s="17" t="s">
        <v>13</v>
      </c>
      <c r="N6" s="6"/>
      <c r="O6" s="78"/>
    </row>
    <row r="7" spans="1:19" s="73" customFormat="1" ht="20.25" customHeight="1" thickBot="1" x14ac:dyDescent="0.3">
      <c r="A7" s="374"/>
      <c r="B7" s="379"/>
      <c r="C7" s="380"/>
      <c r="D7" s="380"/>
      <c r="E7" s="380"/>
      <c r="F7" s="380"/>
      <c r="G7" s="380"/>
      <c r="H7" s="380"/>
      <c r="I7" s="380"/>
      <c r="J7" s="381"/>
      <c r="K7" s="36">
        <v>1</v>
      </c>
      <c r="L7" s="36">
        <v>2</v>
      </c>
      <c r="M7" s="38">
        <v>2019</v>
      </c>
      <c r="N7" s="39"/>
      <c r="O7" s="78"/>
    </row>
    <row r="8" spans="1:19" s="73" customFormat="1" ht="27.75" customHeight="1" thickTop="1" thickBot="1" x14ac:dyDescent="0.3">
      <c r="A8" s="374"/>
      <c r="B8" s="382" t="s">
        <v>21</v>
      </c>
      <c r="C8" s="383"/>
      <c r="D8" s="383"/>
      <c r="E8" s="383"/>
      <c r="F8" s="383"/>
      <c r="G8" s="384"/>
      <c r="H8" s="384"/>
      <c r="I8" s="384"/>
      <c r="J8" s="384"/>
      <c r="K8" s="384"/>
      <c r="L8" s="383"/>
      <c r="M8" s="383"/>
      <c r="N8" s="385"/>
      <c r="O8" s="78"/>
    </row>
    <row r="9" spans="1:19" s="73" customFormat="1" ht="18" customHeight="1" thickTop="1" x14ac:dyDescent="0.3">
      <c r="A9" s="374"/>
      <c r="B9" s="386" t="s">
        <v>40</v>
      </c>
      <c r="C9" s="361"/>
      <c r="D9" s="361"/>
      <c r="E9" s="361"/>
      <c r="F9" s="361"/>
      <c r="G9" s="387"/>
      <c r="H9" s="344" t="str">
        <f>"REPORTING PERIOD: "&amp;Q422</f>
        <v>REPORTING PERIOD: OCTOBER 1, 2018- MARCH 31, 2019</v>
      </c>
      <c r="I9" s="347" t="s">
        <v>44</v>
      </c>
      <c r="J9" s="350" t="str">
        <f>"REPORTING PERIOD: "&amp;Q423</f>
        <v>REPORTING PERIOD: APRIL 1 - SEPTEMBER 30, 2019</v>
      </c>
      <c r="K9" s="353"/>
      <c r="L9" s="356" t="s">
        <v>4</v>
      </c>
      <c r="M9" s="357"/>
      <c r="N9" s="18"/>
      <c r="O9" s="15"/>
      <c r="P9" s="78"/>
    </row>
    <row r="10" spans="1:19" s="73" customFormat="1" ht="15.75" customHeight="1" x14ac:dyDescent="0.25">
      <c r="A10" s="374"/>
      <c r="B10" s="360" t="s">
        <v>51</v>
      </c>
      <c r="C10" s="361"/>
      <c r="D10" s="361"/>
      <c r="E10" s="361"/>
      <c r="F10" s="362"/>
      <c r="G10" s="388"/>
      <c r="H10" s="345"/>
      <c r="I10" s="348"/>
      <c r="J10" s="351"/>
      <c r="K10" s="354"/>
      <c r="L10" s="356"/>
      <c r="M10" s="357"/>
      <c r="N10" s="18"/>
      <c r="O10" s="15"/>
      <c r="P10" s="78"/>
    </row>
    <row r="11" spans="1:19" s="73" customFormat="1" ht="21" customHeight="1" thickBot="1" x14ac:dyDescent="0.3">
      <c r="A11" s="374"/>
      <c r="B11" s="34" t="s">
        <v>15</v>
      </c>
      <c r="C11" s="35" t="s">
        <v>1484</v>
      </c>
      <c r="D11" s="363" t="s">
        <v>1485</v>
      </c>
      <c r="E11" s="364"/>
      <c r="F11" s="365"/>
      <c r="G11" s="389"/>
      <c r="H11" s="346"/>
      <c r="I11" s="349"/>
      <c r="J11" s="352"/>
      <c r="K11" s="355"/>
      <c r="L11" s="358"/>
      <c r="M11" s="359"/>
      <c r="N11" s="19"/>
      <c r="O11" s="15"/>
      <c r="P11" s="78"/>
    </row>
    <row r="12" spans="1:19" s="73" customFormat="1" ht="13.8" thickTop="1" x14ac:dyDescent="0.25">
      <c r="A12" s="374"/>
      <c r="B12" s="328" t="s">
        <v>20</v>
      </c>
      <c r="C12" s="330" t="s">
        <v>23</v>
      </c>
      <c r="D12" s="332" t="s">
        <v>16</v>
      </c>
      <c r="E12" s="334" t="s">
        <v>10</v>
      </c>
      <c r="F12" s="335"/>
      <c r="G12" s="338" t="s">
        <v>24</v>
      </c>
      <c r="H12" s="339"/>
      <c r="I12" s="340"/>
      <c r="J12" s="330" t="s">
        <v>25</v>
      </c>
      <c r="K12" s="390" t="s">
        <v>28</v>
      </c>
      <c r="L12" s="392" t="s">
        <v>27</v>
      </c>
      <c r="M12" s="332" t="s">
        <v>3</v>
      </c>
      <c r="N12" s="20"/>
      <c r="O12" s="78"/>
    </row>
    <row r="13" spans="1:19" s="73" customFormat="1" ht="34.5" customHeight="1" thickBot="1" x14ac:dyDescent="0.3">
      <c r="A13" s="375"/>
      <c r="B13" s="329"/>
      <c r="C13" s="331"/>
      <c r="D13" s="333"/>
      <c r="E13" s="336"/>
      <c r="F13" s="337"/>
      <c r="G13" s="341"/>
      <c r="H13" s="342"/>
      <c r="I13" s="343"/>
      <c r="J13" s="394"/>
      <c r="K13" s="391"/>
      <c r="L13" s="393"/>
      <c r="M13" s="394"/>
      <c r="N13" s="21"/>
      <c r="O13" s="78"/>
      <c r="S13" s="73" t="s">
        <v>47</v>
      </c>
    </row>
    <row r="14" spans="1:19" s="73" customFormat="1" ht="21.6" thickTop="1" thickBot="1" x14ac:dyDescent="0.3">
      <c r="A14" s="317" t="s">
        <v>7</v>
      </c>
      <c r="B14" s="76" t="s">
        <v>29</v>
      </c>
      <c r="C14" s="76" t="s">
        <v>31</v>
      </c>
      <c r="D14" s="76" t="s">
        <v>18</v>
      </c>
      <c r="E14" s="320" t="s">
        <v>33</v>
      </c>
      <c r="F14" s="320"/>
      <c r="G14" s="293" t="s">
        <v>24</v>
      </c>
      <c r="H14" s="294"/>
      <c r="I14" s="45"/>
      <c r="J14" s="52"/>
      <c r="K14" s="52"/>
      <c r="L14" s="52"/>
      <c r="M14" s="52"/>
      <c r="N14" s="2"/>
    </row>
    <row r="15" spans="1:19" s="73" customFormat="1" ht="21" customHeight="1" thickBot="1" x14ac:dyDescent="0.3">
      <c r="A15" s="318"/>
      <c r="B15" s="53" t="s">
        <v>42</v>
      </c>
      <c r="C15" s="53" t="s">
        <v>19</v>
      </c>
      <c r="D15" s="54">
        <v>40766</v>
      </c>
      <c r="E15" s="55"/>
      <c r="F15" s="56" t="s">
        <v>11</v>
      </c>
      <c r="G15" s="321" t="s">
        <v>35</v>
      </c>
      <c r="H15" s="322"/>
      <c r="I15" s="323"/>
      <c r="J15" s="40" t="s">
        <v>37</v>
      </c>
      <c r="K15" s="57"/>
      <c r="L15" s="58" t="s">
        <v>1</v>
      </c>
      <c r="M15" s="59">
        <v>280</v>
      </c>
      <c r="N15" s="2"/>
      <c r="O15" s="78"/>
    </row>
    <row r="16" spans="1:19" s="73" customFormat="1" ht="21" thickBot="1" x14ac:dyDescent="0.3">
      <c r="A16" s="318"/>
      <c r="B16" s="77" t="s">
        <v>30</v>
      </c>
      <c r="C16" s="77" t="s">
        <v>32</v>
      </c>
      <c r="D16" s="77" t="s">
        <v>17</v>
      </c>
      <c r="E16" s="324" t="s">
        <v>34</v>
      </c>
      <c r="F16" s="324"/>
      <c r="G16" s="325"/>
      <c r="H16" s="326"/>
      <c r="I16" s="327"/>
      <c r="J16" s="12" t="s">
        <v>38</v>
      </c>
      <c r="K16" s="58" t="s">
        <v>1</v>
      </c>
      <c r="L16" s="60"/>
      <c r="M16" s="61">
        <v>825</v>
      </c>
      <c r="N16" s="20"/>
    </row>
    <row r="17" spans="1:22" ht="13.8" thickBot="1" x14ac:dyDescent="0.3">
      <c r="A17" s="319"/>
      <c r="B17" s="62" t="s">
        <v>8</v>
      </c>
      <c r="C17" s="62" t="s">
        <v>9</v>
      </c>
      <c r="D17" s="54">
        <v>40767</v>
      </c>
      <c r="E17" s="63" t="s">
        <v>2</v>
      </c>
      <c r="F17" s="56" t="s">
        <v>12</v>
      </c>
      <c r="G17" s="302"/>
      <c r="H17" s="303"/>
      <c r="I17" s="304"/>
      <c r="J17" s="12" t="s">
        <v>39</v>
      </c>
      <c r="K17" s="64"/>
      <c r="L17" s="64" t="s">
        <v>1</v>
      </c>
      <c r="M17" s="65">
        <v>120</v>
      </c>
      <c r="N17" s="2"/>
      <c r="V17" s="73"/>
    </row>
    <row r="18" spans="1:22" ht="23.25" customHeight="1" thickTop="1" x14ac:dyDescent="0.25">
      <c r="A18" s="290">
        <f>1</f>
        <v>1</v>
      </c>
      <c r="B18" s="74" t="s">
        <v>29</v>
      </c>
      <c r="C18" s="74" t="s">
        <v>31</v>
      </c>
      <c r="D18" s="74" t="s">
        <v>18</v>
      </c>
      <c r="E18" s="293" t="s">
        <v>33</v>
      </c>
      <c r="F18" s="293"/>
      <c r="G18" s="309" t="s">
        <v>24</v>
      </c>
      <c r="H18" s="310"/>
      <c r="I18" s="311"/>
      <c r="J18" s="42" t="s">
        <v>0</v>
      </c>
      <c r="K18" s="43"/>
      <c r="L18" s="43"/>
      <c r="M18" s="44"/>
      <c r="N18" s="2"/>
      <c r="V18" s="48"/>
    </row>
    <row r="19" spans="1:22" ht="66.45" customHeight="1" x14ac:dyDescent="0.25">
      <c r="A19" s="307"/>
      <c r="B19" s="7" t="s">
        <v>1640</v>
      </c>
      <c r="C19" s="7" t="s">
        <v>1720</v>
      </c>
      <c r="D19" s="181">
        <v>43606</v>
      </c>
      <c r="E19" s="7"/>
      <c r="F19" s="7" t="s">
        <v>990</v>
      </c>
      <c r="G19" s="398" t="s">
        <v>1243</v>
      </c>
      <c r="H19" s="399"/>
      <c r="I19" s="400"/>
      <c r="J19" s="40" t="s">
        <v>37</v>
      </c>
      <c r="K19" s="40"/>
      <c r="L19" s="64" t="s">
        <v>1</v>
      </c>
      <c r="M19" s="233">
        <v>790</v>
      </c>
      <c r="N19" s="2"/>
      <c r="V19" s="49"/>
    </row>
    <row r="20" spans="1:22" ht="20.399999999999999" x14ac:dyDescent="0.25">
      <c r="A20" s="307"/>
      <c r="B20" s="212" t="s">
        <v>30</v>
      </c>
      <c r="C20" s="212" t="s">
        <v>32</v>
      </c>
      <c r="D20" s="212" t="s">
        <v>17</v>
      </c>
      <c r="E20" s="298" t="s">
        <v>34</v>
      </c>
      <c r="F20" s="298"/>
      <c r="G20" s="299"/>
      <c r="H20" s="300"/>
      <c r="I20" s="301"/>
      <c r="J20" s="12" t="s">
        <v>38</v>
      </c>
      <c r="K20" s="13"/>
      <c r="L20" s="86" t="s">
        <v>1</v>
      </c>
      <c r="M20" s="96">
        <v>241</v>
      </c>
      <c r="N20" s="2"/>
      <c r="V20" s="50"/>
    </row>
    <row r="21" spans="1:22" ht="31.2" thickBot="1" x14ac:dyDescent="0.3">
      <c r="A21" s="308"/>
      <c r="B21" s="8" t="s">
        <v>1655</v>
      </c>
      <c r="C21" s="188" t="s">
        <v>1243</v>
      </c>
      <c r="D21" s="80">
        <v>43608</v>
      </c>
      <c r="E21" s="10" t="s">
        <v>2</v>
      </c>
      <c r="F21" s="187" t="s">
        <v>1750</v>
      </c>
      <c r="G21" s="302"/>
      <c r="H21" s="303"/>
      <c r="I21" s="304"/>
      <c r="J21" s="12" t="s">
        <v>39</v>
      </c>
      <c r="K21" s="13"/>
      <c r="L21" s="86" t="s">
        <v>1</v>
      </c>
      <c r="M21" s="96">
        <v>97</v>
      </c>
      <c r="N21" s="2"/>
      <c r="V21" s="50"/>
    </row>
    <row r="22" spans="1:22" ht="21.6" thickTop="1" thickBot="1" x14ac:dyDescent="0.3">
      <c r="A22" s="290">
        <f>A18+1</f>
        <v>2</v>
      </c>
      <c r="B22" s="74" t="s">
        <v>29</v>
      </c>
      <c r="C22" s="74" t="s">
        <v>31</v>
      </c>
      <c r="D22" s="74" t="s">
        <v>18</v>
      </c>
      <c r="E22" s="293" t="s">
        <v>33</v>
      </c>
      <c r="F22" s="293"/>
      <c r="G22" s="293" t="s">
        <v>24</v>
      </c>
      <c r="H22" s="294"/>
      <c r="I22" s="45"/>
      <c r="J22" s="42" t="s">
        <v>0</v>
      </c>
      <c r="K22" s="43"/>
      <c r="L22" s="84"/>
      <c r="M22" s="172"/>
      <c r="N22" s="2"/>
      <c r="V22" s="50"/>
    </row>
    <row r="23" spans="1:22" ht="51.6" thickBot="1" x14ac:dyDescent="0.3">
      <c r="A23" s="291"/>
      <c r="B23" s="7" t="s">
        <v>1244</v>
      </c>
      <c r="C23" s="7" t="s">
        <v>1656</v>
      </c>
      <c r="D23" s="4">
        <v>43593</v>
      </c>
      <c r="E23" s="7"/>
      <c r="F23" s="7" t="s">
        <v>1742</v>
      </c>
      <c r="G23" s="295" t="s">
        <v>1486</v>
      </c>
      <c r="H23" s="296"/>
      <c r="I23" s="297"/>
      <c r="J23" s="40" t="s">
        <v>37</v>
      </c>
      <c r="K23" s="40"/>
      <c r="L23" s="85" t="s">
        <v>1</v>
      </c>
      <c r="M23" s="95">
        <v>545</v>
      </c>
      <c r="N23" s="2"/>
      <c r="V23" s="50"/>
    </row>
    <row r="24" spans="1:22" ht="21" thickBot="1" x14ac:dyDescent="0.3">
      <c r="A24" s="291"/>
      <c r="B24" s="212" t="s">
        <v>30</v>
      </c>
      <c r="C24" s="212" t="s">
        <v>32</v>
      </c>
      <c r="D24" s="212" t="s">
        <v>17</v>
      </c>
      <c r="E24" s="298" t="s">
        <v>34</v>
      </c>
      <c r="F24" s="298"/>
      <c r="G24" s="299"/>
      <c r="H24" s="300"/>
      <c r="I24" s="301"/>
      <c r="J24" s="12" t="s">
        <v>38</v>
      </c>
      <c r="K24" s="13"/>
      <c r="L24" s="86" t="s">
        <v>1</v>
      </c>
      <c r="M24" s="234">
        <v>221</v>
      </c>
      <c r="N24" s="2"/>
      <c r="V24" s="50"/>
    </row>
    <row r="25" spans="1:22" ht="31.2" thickBot="1" x14ac:dyDescent="0.3">
      <c r="A25" s="292"/>
      <c r="B25" s="8" t="s">
        <v>1655</v>
      </c>
      <c r="C25" s="8" t="s">
        <v>1486</v>
      </c>
      <c r="D25" s="80">
        <v>43595</v>
      </c>
      <c r="E25" s="10" t="s">
        <v>2</v>
      </c>
      <c r="F25" s="11" t="s">
        <v>1245</v>
      </c>
      <c r="G25" s="302"/>
      <c r="H25" s="303"/>
      <c r="I25" s="304"/>
      <c r="J25" s="12" t="s">
        <v>39</v>
      </c>
      <c r="K25" s="13"/>
      <c r="L25" s="86" t="s">
        <v>1</v>
      </c>
      <c r="M25" s="234">
        <v>30</v>
      </c>
      <c r="N25" s="2"/>
      <c r="V25" s="50"/>
    </row>
    <row r="26" spans="1:22" ht="21.6" thickTop="1" thickBot="1" x14ac:dyDescent="0.3">
      <c r="A26" s="290">
        <f>A22+1</f>
        <v>3</v>
      </c>
      <c r="B26" s="74" t="s">
        <v>29</v>
      </c>
      <c r="C26" s="74" t="s">
        <v>31</v>
      </c>
      <c r="D26" s="74" t="s">
        <v>18</v>
      </c>
      <c r="E26" s="293" t="s">
        <v>33</v>
      </c>
      <c r="F26" s="293"/>
      <c r="G26" s="293" t="s">
        <v>24</v>
      </c>
      <c r="H26" s="294"/>
      <c r="I26" s="45"/>
      <c r="J26" s="42" t="s">
        <v>0</v>
      </c>
      <c r="K26" s="43"/>
      <c r="L26" s="84"/>
      <c r="M26" s="172"/>
      <c r="N26" s="2"/>
      <c r="V26" s="50"/>
    </row>
    <row r="27" spans="1:22" ht="21" thickBot="1" x14ac:dyDescent="0.3">
      <c r="A27" s="291"/>
      <c r="B27" s="7" t="s">
        <v>1641</v>
      </c>
      <c r="C27" s="7" t="s">
        <v>1246</v>
      </c>
      <c r="D27" s="4">
        <v>43617</v>
      </c>
      <c r="E27" s="7"/>
      <c r="F27" s="7" t="s">
        <v>256</v>
      </c>
      <c r="G27" s="295" t="s">
        <v>1516</v>
      </c>
      <c r="H27" s="296"/>
      <c r="I27" s="297"/>
      <c r="J27" s="40" t="s">
        <v>37</v>
      </c>
      <c r="K27" s="40"/>
      <c r="L27" s="85" t="s">
        <v>1</v>
      </c>
      <c r="M27" s="235">
        <v>345</v>
      </c>
      <c r="N27" s="2"/>
      <c r="P27" s="244"/>
      <c r="V27" s="50"/>
    </row>
    <row r="28" spans="1:22" ht="21" thickBot="1" x14ac:dyDescent="0.3">
      <c r="A28" s="291"/>
      <c r="B28" s="75" t="s">
        <v>30</v>
      </c>
      <c r="C28" s="75" t="s">
        <v>32</v>
      </c>
      <c r="D28" s="75" t="s">
        <v>17</v>
      </c>
      <c r="E28" s="298" t="s">
        <v>34</v>
      </c>
      <c r="F28" s="298"/>
      <c r="G28" s="299"/>
      <c r="H28" s="300"/>
      <c r="I28" s="301"/>
      <c r="J28" s="12" t="s">
        <v>38</v>
      </c>
      <c r="K28" s="13"/>
      <c r="L28" s="86" t="s">
        <v>1</v>
      </c>
      <c r="M28" s="234">
        <v>96</v>
      </c>
      <c r="N28" s="2"/>
      <c r="V28" s="50"/>
    </row>
    <row r="29" spans="1:22" ht="31.2" thickBot="1" x14ac:dyDescent="0.3">
      <c r="A29" s="292"/>
      <c r="B29" s="8" t="s">
        <v>1721</v>
      </c>
      <c r="C29" s="8" t="s">
        <v>1247</v>
      </c>
      <c r="D29" s="80">
        <v>43620</v>
      </c>
      <c r="E29" s="10" t="s">
        <v>2</v>
      </c>
      <c r="F29" s="11" t="s">
        <v>1248</v>
      </c>
      <c r="G29" s="302"/>
      <c r="H29" s="303"/>
      <c r="I29" s="304"/>
      <c r="J29" s="12" t="s">
        <v>39</v>
      </c>
      <c r="K29" s="13"/>
      <c r="L29" s="86" t="s">
        <v>1</v>
      </c>
      <c r="M29" s="234">
        <v>53</v>
      </c>
      <c r="N29" s="2"/>
      <c r="V29" s="50"/>
    </row>
    <row r="30" spans="1:22" ht="21.6" thickTop="1" thickBot="1" x14ac:dyDescent="0.3">
      <c r="A30" s="290">
        <f t="shared" ref="A30" si="0">A26+1</f>
        <v>4</v>
      </c>
      <c r="B30" s="74" t="s">
        <v>29</v>
      </c>
      <c r="C30" s="74" t="s">
        <v>31</v>
      </c>
      <c r="D30" s="74" t="s">
        <v>18</v>
      </c>
      <c r="E30" s="293" t="s">
        <v>33</v>
      </c>
      <c r="F30" s="293"/>
      <c r="G30" s="293" t="s">
        <v>24</v>
      </c>
      <c r="H30" s="294"/>
      <c r="I30" s="45"/>
      <c r="J30" s="42" t="s">
        <v>0</v>
      </c>
      <c r="K30" s="43"/>
      <c r="L30" s="84"/>
      <c r="M30" s="172"/>
      <c r="N30" s="2"/>
      <c r="V30" s="50"/>
    </row>
    <row r="31" spans="1:22" ht="51.6" thickBot="1" x14ac:dyDescent="0.3">
      <c r="A31" s="291"/>
      <c r="B31" s="7" t="s">
        <v>71</v>
      </c>
      <c r="C31" s="7" t="s">
        <v>1657</v>
      </c>
      <c r="D31" s="4">
        <v>43577</v>
      </c>
      <c r="E31" s="7"/>
      <c r="F31" s="7" t="s">
        <v>1743</v>
      </c>
      <c r="G31" s="295" t="s">
        <v>1249</v>
      </c>
      <c r="H31" s="296"/>
      <c r="I31" s="297"/>
      <c r="J31" s="40" t="s">
        <v>37</v>
      </c>
      <c r="K31" s="40"/>
      <c r="L31" s="85" t="s">
        <v>1</v>
      </c>
      <c r="M31" s="235">
        <v>495</v>
      </c>
      <c r="N31" s="2"/>
      <c r="V31" s="50"/>
    </row>
    <row r="32" spans="1:22" ht="21" thickBot="1" x14ac:dyDescent="0.3">
      <c r="A32" s="291"/>
      <c r="B32" s="75" t="s">
        <v>30</v>
      </c>
      <c r="C32" s="75" t="s">
        <v>32</v>
      </c>
      <c r="D32" s="75" t="s">
        <v>17</v>
      </c>
      <c r="E32" s="298" t="s">
        <v>34</v>
      </c>
      <c r="F32" s="298"/>
      <c r="G32" s="299"/>
      <c r="H32" s="300"/>
      <c r="I32" s="301"/>
      <c r="J32" s="12" t="s">
        <v>38</v>
      </c>
      <c r="K32" s="13"/>
      <c r="L32" s="86" t="s">
        <v>1</v>
      </c>
      <c r="M32" s="234">
        <v>3273</v>
      </c>
      <c r="N32" s="2"/>
      <c r="V32" s="50"/>
    </row>
    <row r="33" spans="1:22" ht="41.4" thickBot="1" x14ac:dyDescent="0.3">
      <c r="A33" s="292"/>
      <c r="B33" s="8" t="s">
        <v>1658</v>
      </c>
      <c r="C33" s="8" t="s">
        <v>1249</v>
      </c>
      <c r="D33" s="80">
        <v>43581</v>
      </c>
      <c r="E33" s="10" t="s">
        <v>2</v>
      </c>
      <c r="F33" s="11" t="s">
        <v>959</v>
      </c>
      <c r="G33" s="302"/>
      <c r="H33" s="303"/>
      <c r="I33" s="304"/>
      <c r="J33" s="12" t="s">
        <v>39</v>
      </c>
      <c r="K33" s="13"/>
      <c r="L33" s="86"/>
      <c r="M33" s="234"/>
      <c r="N33" s="2"/>
      <c r="V33" s="50"/>
    </row>
    <row r="34" spans="1:22" ht="21.6" thickTop="1" thickBot="1" x14ac:dyDescent="0.3">
      <c r="A34" s="290">
        <f t="shared" ref="A34" si="1">A30+1</f>
        <v>5</v>
      </c>
      <c r="B34" s="74" t="s">
        <v>29</v>
      </c>
      <c r="C34" s="74" t="s">
        <v>31</v>
      </c>
      <c r="D34" s="74" t="s">
        <v>18</v>
      </c>
      <c r="E34" s="293" t="s">
        <v>33</v>
      </c>
      <c r="F34" s="293"/>
      <c r="G34" s="293" t="s">
        <v>24</v>
      </c>
      <c r="H34" s="294"/>
      <c r="I34" s="45"/>
      <c r="J34" s="42" t="s">
        <v>0</v>
      </c>
      <c r="K34" s="43"/>
      <c r="L34" s="84"/>
      <c r="M34" s="172"/>
      <c r="N34" s="2"/>
      <c r="V34" s="50"/>
    </row>
    <row r="35" spans="1:22" ht="51.6" thickBot="1" x14ac:dyDescent="0.3">
      <c r="A35" s="291"/>
      <c r="B35" s="7" t="s">
        <v>1531</v>
      </c>
      <c r="C35" s="7" t="s">
        <v>1612</v>
      </c>
      <c r="D35" s="4">
        <v>43580</v>
      </c>
      <c r="E35" s="7"/>
      <c r="F35" s="7" t="s">
        <v>1211</v>
      </c>
      <c r="G35" s="295" t="s">
        <v>1250</v>
      </c>
      <c r="H35" s="296"/>
      <c r="I35" s="297"/>
      <c r="J35" s="40" t="s">
        <v>37</v>
      </c>
      <c r="K35" s="40"/>
      <c r="L35" s="85" t="s">
        <v>1</v>
      </c>
      <c r="M35" s="235">
        <v>556</v>
      </c>
      <c r="N35" s="2"/>
      <c r="V35" s="50"/>
    </row>
    <row r="36" spans="1:22" ht="21" thickBot="1" x14ac:dyDescent="0.3">
      <c r="A36" s="291"/>
      <c r="B36" s="75" t="s">
        <v>30</v>
      </c>
      <c r="C36" s="75" t="s">
        <v>32</v>
      </c>
      <c r="D36" s="75" t="s">
        <v>17</v>
      </c>
      <c r="E36" s="298" t="s">
        <v>34</v>
      </c>
      <c r="F36" s="298"/>
      <c r="G36" s="299"/>
      <c r="H36" s="300"/>
      <c r="I36" s="301"/>
      <c r="J36" s="12" t="s">
        <v>38</v>
      </c>
      <c r="K36" s="13"/>
      <c r="L36" s="86" t="s">
        <v>1</v>
      </c>
      <c r="M36" s="234">
        <v>411</v>
      </c>
      <c r="N36" s="2"/>
      <c r="V36" s="50"/>
    </row>
    <row r="37" spans="1:22" ht="21" thickBot="1" x14ac:dyDescent="0.3">
      <c r="A37" s="292"/>
      <c r="B37" s="8" t="s">
        <v>1659</v>
      </c>
      <c r="C37" s="8" t="s">
        <v>1250</v>
      </c>
      <c r="D37" s="80">
        <v>43584</v>
      </c>
      <c r="E37" s="10" t="s">
        <v>2</v>
      </c>
      <c r="F37" s="11" t="s">
        <v>1251</v>
      </c>
      <c r="G37" s="302"/>
      <c r="H37" s="303"/>
      <c r="I37" s="304"/>
      <c r="J37" s="12" t="s">
        <v>39</v>
      </c>
      <c r="K37" s="13"/>
      <c r="L37" s="86" t="s">
        <v>1</v>
      </c>
      <c r="M37" s="234">
        <v>142</v>
      </c>
      <c r="N37" s="2"/>
      <c r="Q37" s="244"/>
      <c r="V37" s="50"/>
    </row>
    <row r="38" spans="1:22" ht="21.6" thickTop="1" thickBot="1" x14ac:dyDescent="0.3">
      <c r="A38" s="290">
        <f t="shared" ref="A38" si="2">A34+1</f>
        <v>6</v>
      </c>
      <c r="B38" s="74" t="s">
        <v>29</v>
      </c>
      <c r="C38" s="74" t="s">
        <v>31</v>
      </c>
      <c r="D38" s="74" t="s">
        <v>18</v>
      </c>
      <c r="E38" s="293" t="s">
        <v>33</v>
      </c>
      <c r="F38" s="293"/>
      <c r="G38" s="293" t="s">
        <v>24</v>
      </c>
      <c r="H38" s="294"/>
      <c r="I38" s="45"/>
      <c r="J38" s="42" t="s">
        <v>0</v>
      </c>
      <c r="K38" s="43"/>
      <c r="L38" s="84"/>
      <c r="M38" s="172"/>
      <c r="N38" s="2"/>
      <c r="V38" s="50"/>
    </row>
    <row r="39" spans="1:22" ht="41.4" thickBot="1" x14ac:dyDescent="0.3">
      <c r="A39" s="291"/>
      <c r="B39" s="7" t="s">
        <v>1533</v>
      </c>
      <c r="C39" s="7" t="s">
        <v>1613</v>
      </c>
      <c r="D39" s="4">
        <v>43590</v>
      </c>
      <c r="E39" s="7"/>
      <c r="F39" s="7" t="s">
        <v>1532</v>
      </c>
      <c r="G39" s="295" t="s">
        <v>1252</v>
      </c>
      <c r="H39" s="296"/>
      <c r="I39" s="297"/>
      <c r="J39" s="40" t="s">
        <v>37</v>
      </c>
      <c r="K39" s="40"/>
      <c r="L39" s="85" t="s">
        <v>1</v>
      </c>
      <c r="M39" s="235">
        <v>112</v>
      </c>
      <c r="N39" s="2"/>
      <c r="V39" s="50"/>
    </row>
    <row r="40" spans="1:22" ht="21" thickBot="1" x14ac:dyDescent="0.3">
      <c r="A40" s="291"/>
      <c r="B40" s="75" t="s">
        <v>30</v>
      </c>
      <c r="C40" s="75" t="s">
        <v>32</v>
      </c>
      <c r="D40" s="75" t="s">
        <v>17</v>
      </c>
      <c r="E40" s="298" t="s">
        <v>34</v>
      </c>
      <c r="F40" s="298"/>
      <c r="G40" s="299"/>
      <c r="H40" s="300"/>
      <c r="I40" s="301"/>
      <c r="J40" s="12" t="s">
        <v>38</v>
      </c>
      <c r="K40" s="13"/>
      <c r="L40" s="86" t="s">
        <v>1</v>
      </c>
      <c r="M40" s="234">
        <v>769</v>
      </c>
      <c r="N40" s="2"/>
      <c r="V40" s="50"/>
    </row>
    <row r="41" spans="1:22" ht="41.4" thickBot="1" x14ac:dyDescent="0.3">
      <c r="A41" s="292"/>
      <c r="B41" s="8" t="s">
        <v>1660</v>
      </c>
      <c r="C41" s="8" t="s">
        <v>1252</v>
      </c>
      <c r="D41" s="80">
        <v>43591</v>
      </c>
      <c r="E41" s="10" t="s">
        <v>2</v>
      </c>
      <c r="F41" s="11" t="s">
        <v>1253</v>
      </c>
      <c r="G41" s="302"/>
      <c r="H41" s="303"/>
      <c r="I41" s="304"/>
      <c r="J41" s="12" t="s">
        <v>39</v>
      </c>
      <c r="K41" s="13"/>
      <c r="L41" s="86" t="s">
        <v>1</v>
      </c>
      <c r="M41" s="234">
        <v>50</v>
      </c>
      <c r="N41" s="2"/>
      <c r="V41" s="50"/>
    </row>
    <row r="42" spans="1:22" ht="21.6" thickTop="1" thickBot="1" x14ac:dyDescent="0.3">
      <c r="A42" s="290">
        <f t="shared" ref="A42" si="3">A38+1</f>
        <v>7</v>
      </c>
      <c r="B42" s="74" t="s">
        <v>29</v>
      </c>
      <c r="C42" s="74" t="s">
        <v>31</v>
      </c>
      <c r="D42" s="74" t="s">
        <v>18</v>
      </c>
      <c r="E42" s="293" t="s">
        <v>33</v>
      </c>
      <c r="F42" s="293"/>
      <c r="G42" s="293" t="s">
        <v>24</v>
      </c>
      <c r="H42" s="294"/>
      <c r="I42" s="45"/>
      <c r="J42" s="42" t="s">
        <v>0</v>
      </c>
      <c r="K42" s="43"/>
      <c r="L42" s="84"/>
      <c r="M42" s="172"/>
      <c r="N42" s="2"/>
      <c r="V42" s="50"/>
    </row>
    <row r="43" spans="1:22" ht="102.6" thickBot="1" x14ac:dyDescent="0.3">
      <c r="A43" s="291"/>
      <c r="B43" s="7" t="s">
        <v>1534</v>
      </c>
      <c r="C43" s="7" t="s">
        <v>1614</v>
      </c>
      <c r="D43" s="4">
        <v>43562</v>
      </c>
      <c r="E43" s="7"/>
      <c r="F43" s="7" t="s">
        <v>836</v>
      </c>
      <c r="G43" s="295" t="s">
        <v>1254</v>
      </c>
      <c r="H43" s="296"/>
      <c r="I43" s="297"/>
      <c r="J43" s="40" t="s">
        <v>37</v>
      </c>
      <c r="K43" s="40"/>
      <c r="L43" s="85" t="s">
        <v>1</v>
      </c>
      <c r="M43" s="235">
        <v>547</v>
      </c>
      <c r="N43" s="2"/>
      <c r="V43" s="50"/>
    </row>
    <row r="44" spans="1:22" ht="21" thickBot="1" x14ac:dyDescent="0.3">
      <c r="A44" s="291"/>
      <c r="B44" s="75" t="s">
        <v>30</v>
      </c>
      <c r="C44" s="75" t="s">
        <v>32</v>
      </c>
      <c r="D44" s="75" t="s">
        <v>17</v>
      </c>
      <c r="E44" s="298" t="s">
        <v>34</v>
      </c>
      <c r="F44" s="298"/>
      <c r="G44" s="299"/>
      <c r="H44" s="300"/>
      <c r="I44" s="301"/>
      <c r="J44" s="12" t="s">
        <v>38</v>
      </c>
      <c r="K44" s="13"/>
      <c r="L44" s="86" t="s">
        <v>1</v>
      </c>
      <c r="M44" s="234">
        <v>397</v>
      </c>
      <c r="N44" s="2"/>
      <c r="V44" s="50"/>
    </row>
    <row r="45" spans="1:22" ht="21" thickBot="1" x14ac:dyDescent="0.3">
      <c r="A45" s="292"/>
      <c r="B45" s="8" t="s">
        <v>1664</v>
      </c>
      <c r="C45" s="8" t="s">
        <v>1254</v>
      </c>
      <c r="D45" s="80">
        <v>43567</v>
      </c>
      <c r="E45" s="10" t="s">
        <v>2</v>
      </c>
      <c r="F45" s="11" t="s">
        <v>932</v>
      </c>
      <c r="G45" s="302"/>
      <c r="H45" s="303"/>
      <c r="I45" s="304"/>
      <c r="J45" s="12" t="s">
        <v>39</v>
      </c>
      <c r="K45" s="13"/>
      <c r="L45" s="86" t="s">
        <v>1</v>
      </c>
      <c r="M45" s="234">
        <v>100</v>
      </c>
      <c r="N45" s="2"/>
      <c r="V45" s="50"/>
    </row>
    <row r="46" spans="1:22" ht="21.6" thickTop="1" thickBot="1" x14ac:dyDescent="0.3">
      <c r="A46" s="290">
        <f t="shared" ref="A46" si="4">A42+1</f>
        <v>8</v>
      </c>
      <c r="B46" s="74" t="s">
        <v>29</v>
      </c>
      <c r="C46" s="74" t="s">
        <v>31</v>
      </c>
      <c r="D46" s="74" t="s">
        <v>18</v>
      </c>
      <c r="E46" s="293" t="s">
        <v>33</v>
      </c>
      <c r="F46" s="293"/>
      <c r="G46" s="293" t="s">
        <v>24</v>
      </c>
      <c r="H46" s="294"/>
      <c r="I46" s="45"/>
      <c r="J46" s="42" t="s">
        <v>0</v>
      </c>
      <c r="K46" s="43"/>
      <c r="L46" s="84"/>
      <c r="M46" s="172"/>
      <c r="N46" s="2"/>
      <c r="V46" s="50"/>
    </row>
    <row r="47" spans="1:22" ht="41.4" thickBot="1" x14ac:dyDescent="0.3">
      <c r="A47" s="291"/>
      <c r="B47" s="7" t="s">
        <v>1535</v>
      </c>
      <c r="C47" s="7" t="s">
        <v>1615</v>
      </c>
      <c r="D47" s="4">
        <v>43544</v>
      </c>
      <c r="E47" s="7"/>
      <c r="F47" s="7" t="s">
        <v>11</v>
      </c>
      <c r="G47" s="295" t="s">
        <v>1255</v>
      </c>
      <c r="H47" s="296"/>
      <c r="I47" s="297"/>
      <c r="J47" s="40" t="s">
        <v>37</v>
      </c>
      <c r="K47" s="40"/>
      <c r="L47" s="85" t="s">
        <v>1</v>
      </c>
      <c r="M47" s="235">
        <v>923</v>
      </c>
      <c r="N47" s="2"/>
      <c r="V47" s="50"/>
    </row>
    <row r="48" spans="1:22" ht="21" thickBot="1" x14ac:dyDescent="0.3">
      <c r="A48" s="291"/>
      <c r="B48" s="75" t="s">
        <v>30</v>
      </c>
      <c r="C48" s="75" t="s">
        <v>32</v>
      </c>
      <c r="D48" s="75" t="s">
        <v>17</v>
      </c>
      <c r="E48" s="298" t="s">
        <v>34</v>
      </c>
      <c r="F48" s="298"/>
      <c r="G48" s="299"/>
      <c r="H48" s="300"/>
      <c r="I48" s="301"/>
      <c r="J48" s="12" t="s">
        <v>38</v>
      </c>
      <c r="K48" s="13"/>
      <c r="L48" s="86" t="s">
        <v>1</v>
      </c>
      <c r="M48" s="234">
        <v>435</v>
      </c>
      <c r="N48" s="2"/>
      <c r="V48" s="50"/>
    </row>
    <row r="49" spans="1:22" ht="31.2" thickBot="1" x14ac:dyDescent="0.3">
      <c r="A49" s="292"/>
      <c r="B49" s="8" t="s">
        <v>1665</v>
      </c>
      <c r="C49" s="8" t="s">
        <v>1255</v>
      </c>
      <c r="D49" s="80">
        <v>43547</v>
      </c>
      <c r="E49" s="10" t="s">
        <v>2</v>
      </c>
      <c r="F49" s="11" t="s">
        <v>1256</v>
      </c>
      <c r="G49" s="302"/>
      <c r="H49" s="303"/>
      <c r="I49" s="304"/>
      <c r="J49" s="12" t="s">
        <v>39</v>
      </c>
      <c r="K49" s="13"/>
      <c r="L49" s="86" t="s">
        <v>1</v>
      </c>
      <c r="M49" s="234">
        <v>60</v>
      </c>
      <c r="N49" s="2"/>
      <c r="V49" s="50"/>
    </row>
    <row r="50" spans="1:22" ht="24" customHeight="1" thickTop="1" thickBot="1" x14ac:dyDescent="0.3">
      <c r="A50" s="290">
        <f t="shared" ref="A50" si="5">A46+1</f>
        <v>9</v>
      </c>
      <c r="B50" s="210" t="s">
        <v>29</v>
      </c>
      <c r="C50" s="210" t="s">
        <v>31</v>
      </c>
      <c r="D50" s="210" t="s">
        <v>18</v>
      </c>
      <c r="E50" s="293" t="s">
        <v>33</v>
      </c>
      <c r="F50" s="293"/>
      <c r="G50" s="293" t="s">
        <v>24</v>
      </c>
      <c r="H50" s="294"/>
      <c r="I50" s="219"/>
      <c r="J50" s="42" t="s">
        <v>0</v>
      </c>
      <c r="K50" s="43"/>
      <c r="L50" s="84"/>
      <c r="M50" s="236"/>
      <c r="N50" s="2"/>
      <c r="V50" s="50"/>
    </row>
    <row r="51" spans="1:22" ht="13.8" thickBot="1" x14ac:dyDescent="0.3">
      <c r="A51" s="291"/>
      <c r="B51" s="7" t="s">
        <v>1536</v>
      </c>
      <c r="C51" s="7" t="s">
        <v>1616</v>
      </c>
      <c r="D51" s="4">
        <v>43623</v>
      </c>
      <c r="E51" s="7"/>
      <c r="F51" s="7" t="s">
        <v>1257</v>
      </c>
      <c r="G51" s="295" t="s">
        <v>1258</v>
      </c>
      <c r="H51" s="296"/>
      <c r="I51" s="297"/>
      <c r="J51" s="40" t="s">
        <v>37</v>
      </c>
      <c r="K51" s="40"/>
      <c r="L51" s="85" t="s">
        <v>1</v>
      </c>
      <c r="M51" s="235">
        <v>1218</v>
      </c>
      <c r="N51" s="2"/>
      <c r="V51" s="50"/>
    </row>
    <row r="52" spans="1:22" ht="21" thickBot="1" x14ac:dyDescent="0.3">
      <c r="A52" s="291"/>
      <c r="B52" s="212" t="s">
        <v>30</v>
      </c>
      <c r="C52" s="212" t="s">
        <v>32</v>
      </c>
      <c r="D52" s="212" t="s">
        <v>17</v>
      </c>
      <c r="E52" s="298" t="s">
        <v>34</v>
      </c>
      <c r="F52" s="298"/>
      <c r="G52" s="299"/>
      <c r="H52" s="300"/>
      <c r="I52" s="301"/>
      <c r="J52" s="12" t="s">
        <v>38</v>
      </c>
      <c r="K52" s="13"/>
      <c r="L52" s="86"/>
      <c r="M52" s="234"/>
      <c r="N52" s="2"/>
      <c r="V52" s="50"/>
    </row>
    <row r="53" spans="1:22" ht="21" thickBot="1" x14ac:dyDescent="0.3">
      <c r="A53" s="292"/>
      <c r="B53" s="8" t="s">
        <v>1661</v>
      </c>
      <c r="C53" s="8" t="s">
        <v>1258</v>
      </c>
      <c r="D53" s="80">
        <v>43630</v>
      </c>
      <c r="E53" s="10" t="s">
        <v>2</v>
      </c>
      <c r="F53" s="11" t="s">
        <v>1259</v>
      </c>
      <c r="G53" s="302"/>
      <c r="H53" s="303"/>
      <c r="I53" s="304"/>
      <c r="J53" s="12" t="s">
        <v>39</v>
      </c>
      <c r="K53" s="13"/>
      <c r="L53" s="86" t="s">
        <v>1</v>
      </c>
      <c r="M53" s="234">
        <v>557</v>
      </c>
      <c r="N53" s="2"/>
      <c r="V53" s="50"/>
    </row>
    <row r="54" spans="1:22" ht="21.6" thickTop="1" thickBot="1" x14ac:dyDescent="0.3">
      <c r="A54" s="290">
        <f t="shared" ref="A54" si="6">A50+1</f>
        <v>10</v>
      </c>
      <c r="B54" s="74" t="s">
        <v>29</v>
      </c>
      <c r="C54" s="74" t="s">
        <v>31</v>
      </c>
      <c r="D54" s="74" t="s">
        <v>18</v>
      </c>
      <c r="E54" s="293" t="s">
        <v>33</v>
      </c>
      <c r="F54" s="293"/>
      <c r="G54" s="293" t="s">
        <v>24</v>
      </c>
      <c r="H54" s="294"/>
      <c r="I54" s="45"/>
      <c r="J54" s="42" t="s">
        <v>0</v>
      </c>
      <c r="K54" s="43"/>
      <c r="L54" s="84"/>
      <c r="M54" s="172"/>
      <c r="N54" s="2"/>
      <c r="V54" s="50"/>
    </row>
    <row r="55" spans="1:22" ht="61.8" thickBot="1" x14ac:dyDescent="0.3">
      <c r="A55" s="291"/>
      <c r="B55" s="7" t="s">
        <v>1487</v>
      </c>
      <c r="C55" s="7" t="s">
        <v>1617</v>
      </c>
      <c r="D55" s="4">
        <v>43678</v>
      </c>
      <c r="E55" s="7"/>
      <c r="F55" s="7" t="s">
        <v>990</v>
      </c>
      <c r="G55" s="295" t="s">
        <v>1488</v>
      </c>
      <c r="H55" s="296"/>
      <c r="I55" s="297"/>
      <c r="J55" s="40" t="s">
        <v>37</v>
      </c>
      <c r="K55" s="40"/>
      <c r="L55" s="85" t="s">
        <v>1</v>
      </c>
      <c r="M55" s="235">
        <v>298</v>
      </c>
      <c r="N55" s="2"/>
      <c r="P55" s="1"/>
      <c r="V55" s="50"/>
    </row>
    <row r="56" spans="1:22" ht="21" thickBot="1" x14ac:dyDescent="0.3">
      <c r="A56" s="291"/>
      <c r="B56" s="212" t="s">
        <v>30</v>
      </c>
      <c r="C56" s="212" t="s">
        <v>32</v>
      </c>
      <c r="D56" s="212" t="s">
        <v>17</v>
      </c>
      <c r="E56" s="298" t="s">
        <v>34</v>
      </c>
      <c r="F56" s="298"/>
      <c r="G56" s="299"/>
      <c r="H56" s="300"/>
      <c r="I56" s="301"/>
      <c r="J56" s="12" t="s">
        <v>38</v>
      </c>
      <c r="K56" s="13"/>
      <c r="L56" s="86" t="s">
        <v>1</v>
      </c>
      <c r="M56" s="234">
        <v>312</v>
      </c>
      <c r="N56" s="2"/>
      <c r="R56" s="230"/>
      <c r="V56" s="50"/>
    </row>
    <row r="57" spans="1:22" s="1" customFormat="1" ht="21" thickBot="1" x14ac:dyDescent="0.3">
      <c r="A57" s="292"/>
      <c r="B57" s="8" t="s">
        <v>1662</v>
      </c>
      <c r="C57" s="8" t="s">
        <v>1488</v>
      </c>
      <c r="D57" s="80">
        <v>43679</v>
      </c>
      <c r="E57" s="10" t="s">
        <v>2</v>
      </c>
      <c r="F57" s="11" t="s">
        <v>1260</v>
      </c>
      <c r="G57" s="302"/>
      <c r="H57" s="303"/>
      <c r="I57" s="304"/>
      <c r="J57" s="12" t="s">
        <v>39</v>
      </c>
      <c r="K57" s="13"/>
      <c r="L57" s="86"/>
      <c r="M57" s="234"/>
      <c r="N57" s="3"/>
      <c r="P57" s="73"/>
      <c r="Q57" s="73"/>
      <c r="V57" s="50"/>
    </row>
    <row r="58" spans="1:22" ht="21.6" thickTop="1" thickBot="1" x14ac:dyDescent="0.3">
      <c r="A58" s="290">
        <f t="shared" ref="A58" si="7">A54+1</f>
        <v>11</v>
      </c>
      <c r="B58" s="74" t="s">
        <v>29</v>
      </c>
      <c r="C58" s="74" t="s">
        <v>31</v>
      </c>
      <c r="D58" s="74" t="s">
        <v>18</v>
      </c>
      <c r="E58" s="293" t="s">
        <v>33</v>
      </c>
      <c r="F58" s="293"/>
      <c r="G58" s="293" t="s">
        <v>24</v>
      </c>
      <c r="H58" s="294"/>
      <c r="I58" s="45"/>
      <c r="J58" s="42" t="s">
        <v>0</v>
      </c>
      <c r="K58" s="43"/>
      <c r="L58" s="84"/>
      <c r="M58" s="172"/>
      <c r="N58" s="2"/>
      <c r="V58" s="50"/>
    </row>
    <row r="59" spans="1:22" ht="41.4" thickBot="1" x14ac:dyDescent="0.3">
      <c r="A59" s="291"/>
      <c r="B59" s="7" t="s">
        <v>1537</v>
      </c>
      <c r="C59" s="7" t="s">
        <v>1723</v>
      </c>
      <c r="D59" s="4">
        <v>43590</v>
      </c>
      <c r="E59" s="7"/>
      <c r="F59" s="156" t="s">
        <v>1722</v>
      </c>
      <c r="G59" s="295" t="s">
        <v>1261</v>
      </c>
      <c r="H59" s="296"/>
      <c r="I59" s="297"/>
      <c r="J59" s="40" t="s">
        <v>37</v>
      </c>
      <c r="K59" s="40"/>
      <c r="L59" s="85" t="s">
        <v>1</v>
      </c>
      <c r="M59" s="235">
        <v>378</v>
      </c>
      <c r="N59" s="2"/>
      <c r="V59" s="50"/>
    </row>
    <row r="60" spans="1:22" ht="21" thickBot="1" x14ac:dyDescent="0.3">
      <c r="A60" s="291"/>
      <c r="B60" s="212" t="s">
        <v>30</v>
      </c>
      <c r="C60" s="212" t="s">
        <v>32</v>
      </c>
      <c r="D60" s="212" t="s">
        <v>17</v>
      </c>
      <c r="E60" s="298" t="s">
        <v>34</v>
      </c>
      <c r="F60" s="298"/>
      <c r="G60" s="299"/>
      <c r="H60" s="300"/>
      <c r="I60" s="301"/>
      <c r="J60" s="12" t="s">
        <v>38</v>
      </c>
      <c r="K60" s="13"/>
      <c r="L60" s="86" t="s">
        <v>1</v>
      </c>
      <c r="M60" s="234">
        <v>333</v>
      </c>
      <c r="N60" s="2"/>
      <c r="V60" s="50"/>
    </row>
    <row r="61" spans="1:22" ht="41.4" thickBot="1" x14ac:dyDescent="0.3">
      <c r="A61" s="292"/>
      <c r="B61" s="8" t="s">
        <v>1663</v>
      </c>
      <c r="C61" s="8" t="s">
        <v>1261</v>
      </c>
      <c r="D61" s="80">
        <v>43604</v>
      </c>
      <c r="E61" s="10" t="s">
        <v>2</v>
      </c>
      <c r="F61" s="11" t="s">
        <v>1262</v>
      </c>
      <c r="G61" s="302"/>
      <c r="H61" s="303"/>
      <c r="I61" s="304"/>
      <c r="J61" s="12" t="s">
        <v>39</v>
      </c>
      <c r="K61" s="13"/>
      <c r="L61" s="86"/>
      <c r="M61" s="234"/>
      <c r="N61" s="2"/>
      <c r="V61" s="50"/>
    </row>
    <row r="62" spans="1:22" ht="21.6" thickTop="1" thickBot="1" x14ac:dyDescent="0.3">
      <c r="A62" s="290">
        <f t="shared" ref="A62" si="8">A58+1</f>
        <v>12</v>
      </c>
      <c r="B62" s="74" t="s">
        <v>29</v>
      </c>
      <c r="C62" s="74" t="s">
        <v>31</v>
      </c>
      <c r="D62" s="74" t="s">
        <v>18</v>
      </c>
      <c r="E62" s="293" t="s">
        <v>33</v>
      </c>
      <c r="F62" s="293"/>
      <c r="G62" s="293" t="s">
        <v>24</v>
      </c>
      <c r="H62" s="294"/>
      <c r="I62" s="45"/>
      <c r="J62" s="42" t="s">
        <v>0</v>
      </c>
      <c r="K62" s="43"/>
      <c r="L62" s="84"/>
      <c r="M62" s="172"/>
      <c r="N62" s="2"/>
      <c r="V62" s="50"/>
    </row>
    <row r="63" spans="1:22" ht="41.4" thickBot="1" x14ac:dyDescent="0.3">
      <c r="A63" s="291"/>
      <c r="B63" s="7" t="s">
        <v>1538</v>
      </c>
      <c r="C63" s="7" t="s">
        <v>1541</v>
      </c>
      <c r="D63" s="4">
        <v>43576</v>
      </c>
      <c r="E63" s="7"/>
      <c r="F63" s="7" t="s">
        <v>256</v>
      </c>
      <c r="G63" s="295" t="s">
        <v>772</v>
      </c>
      <c r="H63" s="296"/>
      <c r="I63" s="297"/>
      <c r="J63" s="40" t="s">
        <v>37</v>
      </c>
      <c r="K63" s="40"/>
      <c r="L63" s="85" t="s">
        <v>1</v>
      </c>
      <c r="M63" s="235">
        <v>847</v>
      </c>
      <c r="N63" s="2"/>
      <c r="Q63" s="230"/>
      <c r="V63" s="50"/>
    </row>
    <row r="64" spans="1:22" ht="21" thickBot="1" x14ac:dyDescent="0.3">
      <c r="A64" s="291"/>
      <c r="B64" s="212" t="s">
        <v>30</v>
      </c>
      <c r="C64" s="212" t="s">
        <v>32</v>
      </c>
      <c r="D64" s="212" t="s">
        <v>17</v>
      </c>
      <c r="E64" s="298" t="s">
        <v>34</v>
      </c>
      <c r="F64" s="298"/>
      <c r="G64" s="299"/>
      <c r="H64" s="300"/>
      <c r="I64" s="301"/>
      <c r="J64" s="12" t="s">
        <v>38</v>
      </c>
      <c r="K64" s="13"/>
      <c r="L64" s="86" t="s">
        <v>1</v>
      </c>
      <c r="M64" s="234">
        <v>254</v>
      </c>
      <c r="N64" s="2"/>
      <c r="V64" s="50"/>
    </row>
    <row r="65" spans="1:22" ht="21" thickBot="1" x14ac:dyDescent="0.3">
      <c r="A65" s="292"/>
      <c r="B65" s="8" t="s">
        <v>1661</v>
      </c>
      <c r="C65" s="8" t="s">
        <v>772</v>
      </c>
      <c r="D65" s="80">
        <v>43579</v>
      </c>
      <c r="E65" s="10" t="s">
        <v>2</v>
      </c>
      <c r="F65" s="11" t="s">
        <v>1263</v>
      </c>
      <c r="G65" s="302"/>
      <c r="H65" s="303"/>
      <c r="I65" s="304"/>
      <c r="J65" s="12" t="s">
        <v>39</v>
      </c>
      <c r="K65" s="13"/>
      <c r="L65" s="86" t="s">
        <v>1</v>
      </c>
      <c r="M65" s="234">
        <v>170</v>
      </c>
      <c r="N65" s="2"/>
      <c r="V65" s="50"/>
    </row>
    <row r="66" spans="1:22" ht="21.6" thickTop="1" thickBot="1" x14ac:dyDescent="0.3">
      <c r="A66" s="290">
        <f t="shared" ref="A66" si="9">A62+1</f>
        <v>13</v>
      </c>
      <c r="B66" s="74" t="s">
        <v>29</v>
      </c>
      <c r="C66" s="74" t="s">
        <v>31</v>
      </c>
      <c r="D66" s="74" t="s">
        <v>18</v>
      </c>
      <c r="E66" s="293" t="s">
        <v>33</v>
      </c>
      <c r="F66" s="293"/>
      <c r="G66" s="293" t="s">
        <v>24</v>
      </c>
      <c r="H66" s="294"/>
      <c r="I66" s="45"/>
      <c r="J66" s="42" t="s">
        <v>0</v>
      </c>
      <c r="K66" s="43"/>
      <c r="L66" s="84"/>
      <c r="M66" s="172"/>
      <c r="N66" s="2"/>
      <c r="V66" s="50"/>
    </row>
    <row r="67" spans="1:22" ht="51.6" thickBot="1" x14ac:dyDescent="0.3">
      <c r="A67" s="291"/>
      <c r="B67" s="7" t="s">
        <v>1539</v>
      </c>
      <c r="C67" s="7" t="s">
        <v>1540</v>
      </c>
      <c r="D67" s="4">
        <v>43576</v>
      </c>
      <c r="E67" s="7"/>
      <c r="F67" s="7" t="s">
        <v>990</v>
      </c>
      <c r="G67" s="295" t="s">
        <v>1264</v>
      </c>
      <c r="H67" s="296"/>
      <c r="I67" s="297"/>
      <c r="J67" s="40" t="s">
        <v>37</v>
      </c>
      <c r="K67" s="40"/>
      <c r="L67" s="85" t="s">
        <v>1</v>
      </c>
      <c r="M67" s="235">
        <v>590</v>
      </c>
      <c r="N67" s="2"/>
      <c r="V67" s="50"/>
    </row>
    <row r="68" spans="1:22" ht="21" thickBot="1" x14ac:dyDescent="0.3">
      <c r="A68" s="291"/>
      <c r="B68" s="212" t="s">
        <v>30</v>
      </c>
      <c r="C68" s="212" t="s">
        <v>32</v>
      </c>
      <c r="D68" s="212" t="s">
        <v>17</v>
      </c>
      <c r="E68" s="298" t="s">
        <v>34</v>
      </c>
      <c r="F68" s="298"/>
      <c r="G68" s="299"/>
      <c r="H68" s="300"/>
      <c r="I68" s="301"/>
      <c r="J68" s="12" t="s">
        <v>38</v>
      </c>
      <c r="K68" s="13"/>
      <c r="L68" s="86"/>
      <c r="M68" s="234"/>
      <c r="N68" s="2"/>
      <c r="Q68" s="230"/>
      <c r="V68" s="50"/>
    </row>
    <row r="69" spans="1:22" ht="21" thickBot="1" x14ac:dyDescent="0.3">
      <c r="A69" s="292"/>
      <c r="B69" s="8" t="s">
        <v>1664</v>
      </c>
      <c r="C69" s="8" t="s">
        <v>1264</v>
      </c>
      <c r="D69" s="80">
        <v>43578</v>
      </c>
      <c r="E69" s="10" t="s">
        <v>2</v>
      </c>
      <c r="F69" s="11" t="s">
        <v>1265</v>
      </c>
      <c r="G69" s="302"/>
      <c r="H69" s="303"/>
      <c r="I69" s="304"/>
      <c r="J69" s="12" t="s">
        <v>39</v>
      </c>
      <c r="K69" s="13"/>
      <c r="L69" s="86" t="s">
        <v>1</v>
      </c>
      <c r="M69" s="234">
        <v>66</v>
      </c>
      <c r="N69" s="2"/>
      <c r="V69" s="50"/>
    </row>
    <row r="70" spans="1:22" ht="21.6" thickTop="1" thickBot="1" x14ac:dyDescent="0.3">
      <c r="A70" s="290">
        <f t="shared" ref="A70" si="10">A66+1</f>
        <v>14</v>
      </c>
      <c r="B70" s="74" t="s">
        <v>29</v>
      </c>
      <c r="C70" s="74" t="s">
        <v>31</v>
      </c>
      <c r="D70" s="74" t="s">
        <v>18</v>
      </c>
      <c r="E70" s="293" t="s">
        <v>33</v>
      </c>
      <c r="F70" s="293"/>
      <c r="G70" s="293" t="s">
        <v>24</v>
      </c>
      <c r="H70" s="294"/>
      <c r="I70" s="45"/>
      <c r="J70" s="42" t="s">
        <v>0</v>
      </c>
      <c r="K70" s="43"/>
      <c r="L70" s="84"/>
      <c r="M70" s="172"/>
      <c r="N70" s="2"/>
      <c r="V70" s="50"/>
    </row>
    <row r="71" spans="1:22" ht="41.4" thickBot="1" x14ac:dyDescent="0.3">
      <c r="A71" s="291"/>
      <c r="B71" s="7" t="s">
        <v>1544</v>
      </c>
      <c r="C71" s="7" t="s">
        <v>1542</v>
      </c>
      <c r="D71" s="4">
        <v>43548</v>
      </c>
      <c r="E71" s="7"/>
      <c r="F71" s="7" t="s">
        <v>817</v>
      </c>
      <c r="G71" s="295" t="s">
        <v>1489</v>
      </c>
      <c r="H71" s="296"/>
      <c r="I71" s="297"/>
      <c r="J71" s="40" t="s">
        <v>37</v>
      </c>
      <c r="K71" s="40"/>
      <c r="L71" s="85" t="s">
        <v>1</v>
      </c>
      <c r="M71" s="235">
        <v>418</v>
      </c>
      <c r="N71" s="2"/>
      <c r="V71" s="51"/>
    </row>
    <row r="72" spans="1:22" ht="21" thickBot="1" x14ac:dyDescent="0.3">
      <c r="A72" s="291"/>
      <c r="B72" s="212" t="s">
        <v>30</v>
      </c>
      <c r="C72" s="212" t="s">
        <v>32</v>
      </c>
      <c r="D72" s="212" t="s">
        <v>17</v>
      </c>
      <c r="E72" s="298" t="s">
        <v>34</v>
      </c>
      <c r="F72" s="298"/>
      <c r="G72" s="299"/>
      <c r="H72" s="300"/>
      <c r="I72" s="301"/>
      <c r="J72" s="12" t="s">
        <v>38</v>
      </c>
      <c r="K72" s="13"/>
      <c r="L72" s="86" t="s">
        <v>1</v>
      </c>
      <c r="M72" s="234">
        <v>404</v>
      </c>
      <c r="N72" s="2"/>
      <c r="V72" s="50"/>
    </row>
    <row r="73" spans="1:22" ht="41.4" thickBot="1" x14ac:dyDescent="0.3">
      <c r="A73" s="292"/>
      <c r="B73" s="8" t="s">
        <v>1655</v>
      </c>
      <c r="C73" s="8" t="s">
        <v>1489</v>
      </c>
      <c r="D73" s="80">
        <v>43550</v>
      </c>
      <c r="E73" s="10" t="s">
        <v>2</v>
      </c>
      <c r="F73" s="11" t="s">
        <v>1266</v>
      </c>
      <c r="G73" s="302"/>
      <c r="H73" s="303"/>
      <c r="I73" s="304"/>
      <c r="J73" s="12" t="s">
        <v>39</v>
      </c>
      <c r="K73" s="13"/>
      <c r="L73" s="86" t="s">
        <v>1</v>
      </c>
      <c r="M73" s="234">
        <v>17</v>
      </c>
      <c r="N73" s="2"/>
      <c r="V73" s="50"/>
    </row>
    <row r="74" spans="1:22" ht="21.6" thickTop="1" thickBot="1" x14ac:dyDescent="0.3">
      <c r="A74" s="290">
        <f t="shared" ref="A74" si="11">A70+1</f>
        <v>15</v>
      </c>
      <c r="B74" s="74" t="s">
        <v>29</v>
      </c>
      <c r="C74" s="74" t="s">
        <v>31</v>
      </c>
      <c r="D74" s="74" t="s">
        <v>18</v>
      </c>
      <c r="E74" s="293" t="s">
        <v>33</v>
      </c>
      <c r="F74" s="293"/>
      <c r="G74" s="293" t="s">
        <v>24</v>
      </c>
      <c r="H74" s="294"/>
      <c r="I74" s="45"/>
      <c r="J74" s="42" t="s">
        <v>0</v>
      </c>
      <c r="K74" s="43"/>
      <c r="L74" s="84"/>
      <c r="M74" s="172"/>
      <c r="N74" s="2"/>
      <c r="V74" s="50"/>
    </row>
    <row r="75" spans="1:22" ht="51.6" thickBot="1" x14ac:dyDescent="0.3">
      <c r="A75" s="291"/>
      <c r="B75" s="7" t="s">
        <v>1544</v>
      </c>
      <c r="C75" s="7" t="s">
        <v>1543</v>
      </c>
      <c r="D75" s="4">
        <v>43608</v>
      </c>
      <c r="E75" s="7"/>
      <c r="F75" s="7" t="s">
        <v>1520</v>
      </c>
      <c r="G75" s="295" t="s">
        <v>1267</v>
      </c>
      <c r="H75" s="296"/>
      <c r="I75" s="297"/>
      <c r="J75" s="40" t="s">
        <v>37</v>
      </c>
      <c r="K75" s="40"/>
      <c r="L75" s="85" t="s">
        <v>1</v>
      </c>
      <c r="M75" s="235">
        <v>418</v>
      </c>
      <c r="N75" s="2"/>
      <c r="V75" s="50"/>
    </row>
    <row r="76" spans="1:22" ht="21" thickBot="1" x14ac:dyDescent="0.3">
      <c r="A76" s="291"/>
      <c r="B76" s="75" t="s">
        <v>30</v>
      </c>
      <c r="C76" s="75" t="s">
        <v>32</v>
      </c>
      <c r="D76" s="75" t="s">
        <v>17</v>
      </c>
      <c r="E76" s="298" t="s">
        <v>34</v>
      </c>
      <c r="F76" s="298"/>
      <c r="G76" s="299"/>
      <c r="H76" s="300"/>
      <c r="I76" s="301"/>
      <c r="J76" s="12" t="s">
        <v>38</v>
      </c>
      <c r="K76" s="13"/>
      <c r="L76" s="86" t="s">
        <v>1</v>
      </c>
      <c r="M76" s="234">
        <v>569</v>
      </c>
      <c r="N76" s="2"/>
      <c r="V76" s="50"/>
    </row>
    <row r="77" spans="1:22" ht="31.2" thickBot="1" x14ac:dyDescent="0.3">
      <c r="A77" s="292"/>
      <c r="B77" s="243" t="s">
        <v>1655</v>
      </c>
      <c r="C77" s="8" t="s">
        <v>1267</v>
      </c>
      <c r="D77" s="80">
        <v>43610</v>
      </c>
      <c r="E77" s="10" t="s">
        <v>2</v>
      </c>
      <c r="F77" s="11" t="s">
        <v>1268</v>
      </c>
      <c r="G77" s="302"/>
      <c r="H77" s="303"/>
      <c r="I77" s="304"/>
      <c r="J77" s="12" t="s">
        <v>39</v>
      </c>
      <c r="K77" s="13"/>
      <c r="L77" s="86"/>
      <c r="M77" s="234"/>
      <c r="N77" s="2"/>
      <c r="V77" s="50"/>
    </row>
    <row r="78" spans="1:22" ht="21.6" thickTop="1" thickBot="1" x14ac:dyDescent="0.3">
      <c r="A78" s="290">
        <f t="shared" ref="A78" si="12">A74+1</f>
        <v>16</v>
      </c>
      <c r="B78" s="74" t="s">
        <v>29</v>
      </c>
      <c r="C78" s="74" t="s">
        <v>31</v>
      </c>
      <c r="D78" s="74" t="s">
        <v>18</v>
      </c>
      <c r="E78" s="293" t="s">
        <v>33</v>
      </c>
      <c r="F78" s="293"/>
      <c r="G78" s="293" t="s">
        <v>24</v>
      </c>
      <c r="H78" s="294"/>
      <c r="I78" s="45"/>
      <c r="J78" s="42" t="s">
        <v>0</v>
      </c>
      <c r="K78" s="43"/>
      <c r="L78" s="84"/>
      <c r="M78" s="172"/>
      <c r="N78" s="2"/>
      <c r="V78" s="50"/>
    </row>
    <row r="79" spans="1:22" ht="72" thickBot="1" x14ac:dyDescent="0.3">
      <c r="A79" s="291"/>
      <c r="B79" s="7" t="s">
        <v>1544</v>
      </c>
      <c r="C79" s="7" t="s">
        <v>1618</v>
      </c>
      <c r="D79" s="4">
        <v>43698</v>
      </c>
      <c r="E79" s="7"/>
      <c r="F79" s="7" t="s">
        <v>1269</v>
      </c>
      <c r="G79" s="295" t="s">
        <v>1270</v>
      </c>
      <c r="H79" s="296"/>
      <c r="I79" s="297"/>
      <c r="J79" s="40" t="s">
        <v>37</v>
      </c>
      <c r="K79" s="40"/>
      <c r="L79" s="85" t="s">
        <v>1</v>
      </c>
      <c r="M79" s="235">
        <v>1464</v>
      </c>
      <c r="N79" s="2"/>
      <c r="V79" s="50"/>
    </row>
    <row r="80" spans="1:22" ht="21" thickBot="1" x14ac:dyDescent="0.3">
      <c r="A80" s="291"/>
      <c r="B80" s="75" t="s">
        <v>30</v>
      </c>
      <c r="C80" s="75" t="s">
        <v>32</v>
      </c>
      <c r="D80" s="75" t="s">
        <v>17</v>
      </c>
      <c r="E80" s="298" t="s">
        <v>34</v>
      </c>
      <c r="F80" s="298"/>
      <c r="G80" s="299"/>
      <c r="H80" s="300"/>
      <c r="I80" s="301"/>
      <c r="J80" s="12" t="s">
        <v>38</v>
      </c>
      <c r="K80" s="13"/>
      <c r="L80" s="86" t="s">
        <v>1</v>
      </c>
      <c r="M80" s="234">
        <v>1198</v>
      </c>
      <c r="N80" s="2"/>
      <c r="V80" s="50"/>
    </row>
    <row r="81" spans="1:22" ht="31.2" thickBot="1" x14ac:dyDescent="0.3">
      <c r="A81" s="292"/>
      <c r="B81" s="243" t="s">
        <v>1655</v>
      </c>
      <c r="C81" s="8" t="s">
        <v>1270</v>
      </c>
      <c r="D81" s="80">
        <v>43708</v>
      </c>
      <c r="E81" s="10" t="s">
        <v>2</v>
      </c>
      <c r="F81" s="11" t="s">
        <v>1271</v>
      </c>
      <c r="G81" s="302"/>
      <c r="H81" s="303"/>
      <c r="I81" s="304"/>
      <c r="J81" s="12" t="s">
        <v>39</v>
      </c>
      <c r="K81" s="13"/>
      <c r="L81" s="86" t="s">
        <v>1</v>
      </c>
      <c r="M81" s="234">
        <v>80</v>
      </c>
      <c r="N81" s="2"/>
      <c r="V81" s="50"/>
    </row>
    <row r="82" spans="1:22" ht="21.6" thickTop="1" thickBot="1" x14ac:dyDescent="0.3">
      <c r="A82" s="290">
        <f t="shared" ref="A82" si="13">A78+1</f>
        <v>17</v>
      </c>
      <c r="B82" s="74" t="s">
        <v>29</v>
      </c>
      <c r="C82" s="74" t="s">
        <v>31</v>
      </c>
      <c r="D82" s="74" t="s">
        <v>18</v>
      </c>
      <c r="E82" s="293" t="s">
        <v>33</v>
      </c>
      <c r="F82" s="293"/>
      <c r="G82" s="293" t="s">
        <v>24</v>
      </c>
      <c r="H82" s="294"/>
      <c r="I82" s="45"/>
      <c r="J82" s="42" t="s">
        <v>0</v>
      </c>
      <c r="K82" s="43"/>
      <c r="L82" s="84"/>
      <c r="M82" s="172"/>
      <c r="N82" s="2"/>
      <c r="V82" s="50"/>
    </row>
    <row r="83" spans="1:22" ht="72" thickBot="1" x14ac:dyDescent="0.3">
      <c r="A83" s="291"/>
      <c r="B83" s="7" t="s">
        <v>1545</v>
      </c>
      <c r="C83" s="7" t="s">
        <v>1619</v>
      </c>
      <c r="D83" s="4">
        <v>43646</v>
      </c>
      <c r="E83" s="7"/>
      <c r="F83" s="7" t="s">
        <v>1272</v>
      </c>
      <c r="G83" s="295" t="s">
        <v>1273</v>
      </c>
      <c r="H83" s="296"/>
      <c r="I83" s="297"/>
      <c r="J83" s="40" t="s">
        <v>37</v>
      </c>
      <c r="K83" s="40"/>
      <c r="L83" s="85" t="s">
        <v>1</v>
      </c>
      <c r="M83" s="235">
        <v>923</v>
      </c>
      <c r="N83" s="2"/>
      <c r="Q83" s="230"/>
      <c r="V83" s="50"/>
    </row>
    <row r="84" spans="1:22" ht="21" thickBot="1" x14ac:dyDescent="0.3">
      <c r="A84" s="291"/>
      <c r="B84" s="75" t="s">
        <v>30</v>
      </c>
      <c r="C84" s="75" t="s">
        <v>32</v>
      </c>
      <c r="D84" s="75" t="s">
        <v>17</v>
      </c>
      <c r="E84" s="298" t="s">
        <v>34</v>
      </c>
      <c r="F84" s="298"/>
      <c r="G84" s="299"/>
      <c r="H84" s="300"/>
      <c r="I84" s="301"/>
      <c r="J84" s="12" t="s">
        <v>38</v>
      </c>
      <c r="K84" s="13"/>
      <c r="L84" s="86" t="s">
        <v>1</v>
      </c>
      <c r="M84" s="234">
        <v>5183</v>
      </c>
      <c r="N84" s="2"/>
      <c r="V84" s="50"/>
    </row>
    <row r="85" spans="1:22" ht="21" thickBot="1" x14ac:dyDescent="0.3">
      <c r="A85" s="292"/>
      <c r="B85" s="8" t="s">
        <v>1724</v>
      </c>
      <c r="C85" s="8" t="s">
        <v>1273</v>
      </c>
      <c r="D85" s="80">
        <v>43653</v>
      </c>
      <c r="E85" s="10" t="s">
        <v>2</v>
      </c>
      <c r="F85" s="11" t="s">
        <v>1274</v>
      </c>
      <c r="G85" s="302"/>
      <c r="H85" s="303"/>
      <c r="I85" s="304"/>
      <c r="J85" s="12" t="s">
        <v>39</v>
      </c>
      <c r="K85" s="13"/>
      <c r="L85" s="86"/>
      <c r="M85" s="234"/>
      <c r="N85" s="2"/>
      <c r="V85" s="50"/>
    </row>
    <row r="86" spans="1:22" ht="21.6" thickTop="1" thickBot="1" x14ac:dyDescent="0.3">
      <c r="A86" s="290">
        <f t="shared" ref="A86" si="14">A82+1</f>
        <v>18</v>
      </c>
      <c r="B86" s="74" t="s">
        <v>29</v>
      </c>
      <c r="C86" s="74" t="s">
        <v>31</v>
      </c>
      <c r="D86" s="74" t="s">
        <v>18</v>
      </c>
      <c r="E86" s="293" t="s">
        <v>33</v>
      </c>
      <c r="F86" s="293"/>
      <c r="G86" s="293" t="s">
        <v>24</v>
      </c>
      <c r="H86" s="294"/>
      <c r="I86" s="45"/>
      <c r="J86" s="42" t="s">
        <v>0</v>
      </c>
      <c r="K86" s="43"/>
      <c r="L86" s="84"/>
      <c r="M86" s="172"/>
      <c r="N86" s="2"/>
      <c r="V86" s="50"/>
    </row>
    <row r="87" spans="1:22" ht="51.6" thickBot="1" x14ac:dyDescent="0.3">
      <c r="A87" s="291"/>
      <c r="B87" s="7" t="s">
        <v>1546</v>
      </c>
      <c r="C87" s="7" t="s">
        <v>1585</v>
      </c>
      <c r="D87" s="4">
        <v>43632</v>
      </c>
      <c r="E87" s="7"/>
      <c r="F87" s="7" t="s">
        <v>1275</v>
      </c>
      <c r="G87" s="295" t="s">
        <v>1276</v>
      </c>
      <c r="H87" s="296"/>
      <c r="I87" s="297"/>
      <c r="J87" s="40" t="s">
        <v>37</v>
      </c>
      <c r="K87" s="40"/>
      <c r="L87" s="85" t="s">
        <v>1</v>
      </c>
      <c r="M87" s="235">
        <v>407</v>
      </c>
      <c r="N87" s="2"/>
      <c r="V87" s="50"/>
    </row>
    <row r="88" spans="1:22" ht="21" thickBot="1" x14ac:dyDescent="0.3">
      <c r="A88" s="291"/>
      <c r="B88" s="75" t="s">
        <v>30</v>
      </c>
      <c r="C88" s="75" t="s">
        <v>32</v>
      </c>
      <c r="D88" s="75" t="s">
        <v>17</v>
      </c>
      <c r="E88" s="298" t="s">
        <v>34</v>
      </c>
      <c r="F88" s="298"/>
      <c r="G88" s="299"/>
      <c r="H88" s="300"/>
      <c r="I88" s="301"/>
      <c r="J88" s="12" t="s">
        <v>38</v>
      </c>
      <c r="K88" s="13"/>
      <c r="L88" s="86"/>
      <c r="M88" s="237"/>
      <c r="N88" s="2"/>
      <c r="V88" s="50"/>
    </row>
    <row r="89" spans="1:22" ht="21" thickBot="1" x14ac:dyDescent="0.3">
      <c r="A89" s="292"/>
      <c r="B89" s="8" t="s">
        <v>1725</v>
      </c>
      <c r="C89" s="8" t="s">
        <v>1276</v>
      </c>
      <c r="D89" s="80">
        <v>43636</v>
      </c>
      <c r="E89" s="10" t="s">
        <v>2</v>
      </c>
      <c r="F89" s="11" t="s">
        <v>1277</v>
      </c>
      <c r="G89" s="302"/>
      <c r="H89" s="303"/>
      <c r="I89" s="304"/>
      <c r="J89" s="12" t="s">
        <v>39</v>
      </c>
      <c r="K89" s="13"/>
      <c r="L89" s="86" t="s">
        <v>1</v>
      </c>
      <c r="M89" s="234">
        <v>266</v>
      </c>
      <c r="N89" s="2"/>
      <c r="V89" s="50"/>
    </row>
    <row r="90" spans="1:22" ht="21.6" thickTop="1" thickBot="1" x14ac:dyDescent="0.3">
      <c r="A90" s="290">
        <f t="shared" ref="A90" si="15">A86+1</f>
        <v>19</v>
      </c>
      <c r="B90" s="74" t="s">
        <v>29</v>
      </c>
      <c r="C90" s="74" t="s">
        <v>31</v>
      </c>
      <c r="D90" s="74" t="s">
        <v>18</v>
      </c>
      <c r="E90" s="293" t="s">
        <v>33</v>
      </c>
      <c r="F90" s="293"/>
      <c r="G90" s="293" t="s">
        <v>24</v>
      </c>
      <c r="H90" s="294"/>
      <c r="I90" s="45"/>
      <c r="J90" s="42" t="s">
        <v>0</v>
      </c>
      <c r="K90" s="43"/>
      <c r="L90" s="84"/>
      <c r="M90" s="172"/>
      <c r="N90" s="2"/>
      <c r="V90" s="50"/>
    </row>
    <row r="91" spans="1:22" ht="92.4" thickBot="1" x14ac:dyDescent="0.3">
      <c r="A91" s="291"/>
      <c r="B91" s="7" t="s">
        <v>1547</v>
      </c>
      <c r="C91" s="7" t="s">
        <v>1620</v>
      </c>
      <c r="D91" s="4">
        <v>43596</v>
      </c>
      <c r="E91" s="7"/>
      <c r="F91" s="7" t="s">
        <v>1278</v>
      </c>
      <c r="G91" s="295" t="s">
        <v>1279</v>
      </c>
      <c r="H91" s="296"/>
      <c r="I91" s="297"/>
      <c r="J91" s="40" t="s">
        <v>37</v>
      </c>
      <c r="K91" s="40"/>
      <c r="L91" s="85" t="s">
        <v>1</v>
      </c>
      <c r="M91" s="235">
        <v>1128</v>
      </c>
      <c r="N91" s="2"/>
      <c r="V91" s="50"/>
    </row>
    <row r="92" spans="1:22" ht="21" thickBot="1" x14ac:dyDescent="0.3">
      <c r="A92" s="291"/>
      <c r="B92" s="75" t="s">
        <v>30</v>
      </c>
      <c r="C92" s="75" t="s">
        <v>32</v>
      </c>
      <c r="D92" s="75" t="s">
        <v>17</v>
      </c>
      <c r="E92" s="298" t="s">
        <v>34</v>
      </c>
      <c r="F92" s="298"/>
      <c r="G92" s="299"/>
      <c r="H92" s="300"/>
      <c r="I92" s="301"/>
      <c r="J92" s="12" t="s">
        <v>38</v>
      </c>
      <c r="K92" s="13"/>
      <c r="L92" s="86"/>
      <c r="M92" s="237"/>
      <c r="N92" s="2"/>
      <c r="V92" s="50"/>
    </row>
    <row r="93" spans="1:22" ht="21" thickBot="1" x14ac:dyDescent="0.3">
      <c r="A93" s="292"/>
      <c r="B93" s="8" t="s">
        <v>1666</v>
      </c>
      <c r="C93" s="8" t="s">
        <v>1279</v>
      </c>
      <c r="D93" s="80">
        <v>43602</v>
      </c>
      <c r="E93" s="10" t="s">
        <v>2</v>
      </c>
      <c r="F93" s="11" t="s">
        <v>1280</v>
      </c>
      <c r="G93" s="302"/>
      <c r="H93" s="303"/>
      <c r="I93" s="304"/>
      <c r="J93" s="12" t="s">
        <v>39</v>
      </c>
      <c r="K93" s="13"/>
      <c r="L93" s="86"/>
      <c r="M93" s="234"/>
      <c r="N93" s="2"/>
      <c r="Q93" s="244"/>
      <c r="V93" s="50"/>
    </row>
    <row r="94" spans="1:22" ht="21.6" thickTop="1" thickBot="1" x14ac:dyDescent="0.3">
      <c r="A94" s="290">
        <f t="shared" ref="A94" si="16">A90+1</f>
        <v>20</v>
      </c>
      <c r="B94" s="74" t="s">
        <v>29</v>
      </c>
      <c r="C94" s="74" t="s">
        <v>31</v>
      </c>
      <c r="D94" s="74" t="s">
        <v>18</v>
      </c>
      <c r="E94" s="293" t="s">
        <v>33</v>
      </c>
      <c r="F94" s="293"/>
      <c r="G94" s="293" t="s">
        <v>24</v>
      </c>
      <c r="H94" s="294"/>
      <c r="I94" s="45"/>
      <c r="J94" s="42" t="s">
        <v>0</v>
      </c>
      <c r="K94" s="43"/>
      <c r="L94" s="84"/>
      <c r="M94" s="172"/>
      <c r="N94" s="2"/>
      <c r="V94" s="50"/>
    </row>
    <row r="95" spans="1:22" ht="41.4" thickBot="1" x14ac:dyDescent="0.3">
      <c r="A95" s="291"/>
      <c r="B95" s="7" t="s">
        <v>1547</v>
      </c>
      <c r="C95" s="7" t="s">
        <v>1621</v>
      </c>
      <c r="D95" s="4">
        <v>43708</v>
      </c>
      <c r="E95" s="7"/>
      <c r="F95" s="7" t="s">
        <v>1281</v>
      </c>
      <c r="G95" s="295" t="s">
        <v>1282</v>
      </c>
      <c r="H95" s="296"/>
      <c r="I95" s="297"/>
      <c r="J95" s="40" t="s">
        <v>37</v>
      </c>
      <c r="K95" s="40"/>
      <c r="L95" s="85" t="s">
        <v>1</v>
      </c>
      <c r="M95" s="235">
        <v>756</v>
      </c>
      <c r="N95" s="2"/>
      <c r="V95" s="50"/>
    </row>
    <row r="96" spans="1:22" ht="21" thickBot="1" x14ac:dyDescent="0.3">
      <c r="A96" s="291"/>
      <c r="B96" s="75" t="s">
        <v>30</v>
      </c>
      <c r="C96" s="75" t="s">
        <v>32</v>
      </c>
      <c r="D96" s="75" t="s">
        <v>17</v>
      </c>
      <c r="E96" s="298" t="s">
        <v>34</v>
      </c>
      <c r="F96" s="298"/>
      <c r="G96" s="299"/>
      <c r="H96" s="300"/>
      <c r="I96" s="301"/>
      <c r="J96" s="12" t="s">
        <v>38</v>
      </c>
      <c r="K96" s="13"/>
      <c r="L96" s="86" t="s">
        <v>1</v>
      </c>
      <c r="M96" s="234">
        <v>1862</v>
      </c>
      <c r="N96" s="2"/>
      <c r="V96" s="50"/>
    </row>
    <row r="97" spans="1:22" ht="13.8" thickBot="1" x14ac:dyDescent="0.3">
      <c r="A97" s="292"/>
      <c r="B97" s="8" t="s">
        <v>1666</v>
      </c>
      <c r="C97" s="8" t="s">
        <v>1282</v>
      </c>
      <c r="D97" s="80">
        <v>43713</v>
      </c>
      <c r="E97" s="10" t="s">
        <v>2</v>
      </c>
      <c r="F97" s="11" t="s">
        <v>1283</v>
      </c>
      <c r="G97" s="302"/>
      <c r="H97" s="303"/>
      <c r="I97" s="304"/>
      <c r="J97" s="12" t="s">
        <v>39</v>
      </c>
      <c r="K97" s="13"/>
      <c r="L97" s="86" t="s">
        <v>1</v>
      </c>
      <c r="M97" s="234">
        <v>181</v>
      </c>
      <c r="N97" s="2"/>
      <c r="V97" s="50"/>
    </row>
    <row r="98" spans="1:22" ht="21.6" thickTop="1" thickBot="1" x14ac:dyDescent="0.3">
      <c r="A98" s="290">
        <f t="shared" ref="A98" si="17">A94+1</f>
        <v>21</v>
      </c>
      <c r="B98" s="74" t="s">
        <v>29</v>
      </c>
      <c r="C98" s="74" t="s">
        <v>31</v>
      </c>
      <c r="D98" s="74" t="s">
        <v>18</v>
      </c>
      <c r="E98" s="293" t="s">
        <v>33</v>
      </c>
      <c r="F98" s="293"/>
      <c r="G98" s="293" t="s">
        <v>24</v>
      </c>
      <c r="H98" s="294"/>
      <c r="I98" s="45"/>
      <c r="J98" s="42" t="s">
        <v>0</v>
      </c>
      <c r="K98" s="43"/>
      <c r="L98" s="84"/>
      <c r="M98" s="172"/>
      <c r="N98" s="2"/>
      <c r="V98" s="50"/>
    </row>
    <row r="99" spans="1:22" ht="82.2" thickBot="1" x14ac:dyDescent="0.3">
      <c r="A99" s="291"/>
      <c r="B99" s="7" t="s">
        <v>1548</v>
      </c>
      <c r="C99" s="7" t="s">
        <v>1622</v>
      </c>
      <c r="D99" s="4">
        <v>43589</v>
      </c>
      <c r="E99" s="7"/>
      <c r="F99" s="7" t="s">
        <v>804</v>
      </c>
      <c r="G99" s="295" t="s">
        <v>1279</v>
      </c>
      <c r="H99" s="296"/>
      <c r="I99" s="297"/>
      <c r="J99" s="40" t="s">
        <v>37</v>
      </c>
      <c r="K99" s="40"/>
      <c r="L99" s="85" t="s">
        <v>1</v>
      </c>
      <c r="M99" s="235">
        <v>1692</v>
      </c>
      <c r="N99" s="2"/>
      <c r="V99" s="50"/>
    </row>
    <row r="100" spans="1:22" ht="21" thickBot="1" x14ac:dyDescent="0.3">
      <c r="A100" s="291"/>
      <c r="B100" s="75" t="s">
        <v>30</v>
      </c>
      <c r="C100" s="75" t="s">
        <v>32</v>
      </c>
      <c r="D100" s="75" t="s">
        <v>17</v>
      </c>
      <c r="E100" s="298" t="s">
        <v>34</v>
      </c>
      <c r="F100" s="298"/>
      <c r="G100" s="299"/>
      <c r="H100" s="300"/>
      <c r="I100" s="301"/>
      <c r="J100" s="12" t="s">
        <v>38</v>
      </c>
      <c r="K100" s="13"/>
      <c r="L100" s="86"/>
      <c r="M100" s="237"/>
      <c r="N100" s="2"/>
      <c r="V100" s="50"/>
    </row>
    <row r="101" spans="1:22" ht="31.2" thickBot="1" x14ac:dyDescent="0.3">
      <c r="A101" s="292"/>
      <c r="B101" s="8" t="s">
        <v>1667</v>
      </c>
      <c r="C101" s="8" t="s">
        <v>1279</v>
      </c>
      <c r="D101" s="80">
        <v>43596</v>
      </c>
      <c r="E101" s="10" t="s">
        <v>2</v>
      </c>
      <c r="F101" s="11" t="s">
        <v>1284</v>
      </c>
      <c r="G101" s="302"/>
      <c r="H101" s="303"/>
      <c r="I101" s="304"/>
      <c r="J101" s="12" t="s">
        <v>39</v>
      </c>
      <c r="K101" s="13"/>
      <c r="L101" s="86" t="s">
        <v>1</v>
      </c>
      <c r="M101" s="234">
        <v>161</v>
      </c>
      <c r="N101" s="2"/>
      <c r="V101" s="50"/>
    </row>
    <row r="102" spans="1:22" ht="21.6" thickTop="1" thickBot="1" x14ac:dyDescent="0.3">
      <c r="A102" s="290">
        <f t="shared" ref="A102" si="18">A98+1</f>
        <v>22</v>
      </c>
      <c r="B102" s="74" t="s">
        <v>29</v>
      </c>
      <c r="C102" s="74" t="s">
        <v>31</v>
      </c>
      <c r="D102" s="74" t="s">
        <v>18</v>
      </c>
      <c r="E102" s="293" t="s">
        <v>33</v>
      </c>
      <c r="F102" s="293"/>
      <c r="G102" s="293" t="s">
        <v>24</v>
      </c>
      <c r="H102" s="294"/>
      <c r="I102" s="45"/>
      <c r="J102" s="42" t="s">
        <v>0</v>
      </c>
      <c r="K102" s="43"/>
      <c r="L102" s="84"/>
      <c r="M102" s="172"/>
      <c r="N102" s="2"/>
      <c r="V102" s="50"/>
    </row>
    <row r="103" spans="1:22" ht="72" thickBot="1" x14ac:dyDescent="0.3">
      <c r="A103" s="291"/>
      <c r="B103" s="7" t="s">
        <v>1550</v>
      </c>
      <c r="C103" s="7" t="s">
        <v>1285</v>
      </c>
      <c r="D103" s="4">
        <v>43552</v>
      </c>
      <c r="E103" s="7"/>
      <c r="F103" s="7" t="s">
        <v>1549</v>
      </c>
      <c r="G103" s="295" t="s">
        <v>1286</v>
      </c>
      <c r="H103" s="296"/>
      <c r="I103" s="297"/>
      <c r="J103" s="40" t="s">
        <v>37</v>
      </c>
      <c r="K103" s="40"/>
      <c r="L103" s="85" t="s">
        <v>1</v>
      </c>
      <c r="M103" s="235">
        <v>282</v>
      </c>
      <c r="N103" s="2"/>
      <c r="V103" s="50"/>
    </row>
    <row r="104" spans="1:22" ht="21" thickBot="1" x14ac:dyDescent="0.3">
      <c r="A104" s="291"/>
      <c r="B104" s="75" t="s">
        <v>30</v>
      </c>
      <c r="C104" s="75" t="s">
        <v>32</v>
      </c>
      <c r="D104" s="75" t="s">
        <v>17</v>
      </c>
      <c r="E104" s="298" t="s">
        <v>34</v>
      </c>
      <c r="F104" s="298"/>
      <c r="G104" s="299"/>
      <c r="H104" s="300"/>
      <c r="I104" s="301"/>
      <c r="J104" s="12" t="s">
        <v>38</v>
      </c>
      <c r="K104" s="13"/>
      <c r="L104" s="86" t="s">
        <v>1</v>
      </c>
      <c r="M104" s="234">
        <v>651</v>
      </c>
      <c r="N104" s="2"/>
      <c r="Q104" s="244"/>
      <c r="V104" s="50"/>
    </row>
    <row r="105" spans="1:22" ht="21" thickBot="1" x14ac:dyDescent="0.3">
      <c r="A105" s="292"/>
      <c r="B105" s="8" t="s">
        <v>1659</v>
      </c>
      <c r="C105" s="8" t="s">
        <v>1286</v>
      </c>
      <c r="D105" s="80">
        <v>43554</v>
      </c>
      <c r="E105" s="10" t="s">
        <v>2</v>
      </c>
      <c r="F105" s="11" t="s">
        <v>1287</v>
      </c>
      <c r="G105" s="302"/>
      <c r="H105" s="303"/>
      <c r="I105" s="304"/>
      <c r="J105" s="12" t="s">
        <v>39</v>
      </c>
      <c r="K105" s="13"/>
      <c r="L105" s="86"/>
      <c r="M105" s="234"/>
      <c r="N105" s="2"/>
      <c r="Q105" s="244"/>
      <c r="V105" s="50"/>
    </row>
    <row r="106" spans="1:22" ht="21.6" thickTop="1" thickBot="1" x14ac:dyDescent="0.3">
      <c r="A106" s="290">
        <f t="shared" ref="A106" si="19">A102+1</f>
        <v>23</v>
      </c>
      <c r="B106" s="74" t="s">
        <v>29</v>
      </c>
      <c r="C106" s="74" t="s">
        <v>31</v>
      </c>
      <c r="D106" s="74" t="s">
        <v>18</v>
      </c>
      <c r="E106" s="293" t="s">
        <v>33</v>
      </c>
      <c r="F106" s="293"/>
      <c r="G106" s="293" t="s">
        <v>24</v>
      </c>
      <c r="H106" s="294"/>
      <c r="I106" s="45"/>
      <c r="J106" s="42" t="s">
        <v>0</v>
      </c>
      <c r="K106" s="43"/>
      <c r="L106" s="84"/>
      <c r="M106" s="172"/>
      <c r="N106" s="2"/>
      <c r="V106" s="50"/>
    </row>
    <row r="107" spans="1:22" ht="41.4" thickBot="1" x14ac:dyDescent="0.3">
      <c r="A107" s="291"/>
      <c r="B107" s="7" t="s">
        <v>1550</v>
      </c>
      <c r="C107" s="7" t="s">
        <v>1288</v>
      </c>
      <c r="D107" s="4">
        <v>43579</v>
      </c>
      <c r="E107" s="7"/>
      <c r="F107" s="7" t="s">
        <v>1551</v>
      </c>
      <c r="G107" s="295" t="s">
        <v>1289</v>
      </c>
      <c r="H107" s="296"/>
      <c r="I107" s="297"/>
      <c r="J107" s="40" t="s">
        <v>37</v>
      </c>
      <c r="K107" s="40"/>
      <c r="L107" s="85" t="s">
        <v>1</v>
      </c>
      <c r="M107" s="95">
        <v>94</v>
      </c>
      <c r="N107" s="2"/>
      <c r="V107" s="50"/>
    </row>
    <row r="108" spans="1:22" ht="21" thickBot="1" x14ac:dyDescent="0.3">
      <c r="A108" s="291"/>
      <c r="B108" s="75" t="s">
        <v>30</v>
      </c>
      <c r="C108" s="75" t="s">
        <v>32</v>
      </c>
      <c r="D108" s="75" t="s">
        <v>17</v>
      </c>
      <c r="E108" s="298" t="s">
        <v>34</v>
      </c>
      <c r="F108" s="298"/>
      <c r="G108" s="299"/>
      <c r="H108" s="300"/>
      <c r="I108" s="301"/>
      <c r="J108" s="12" t="s">
        <v>38</v>
      </c>
      <c r="K108" s="13"/>
      <c r="L108" s="86"/>
      <c r="M108" s="96">
        <v>289</v>
      </c>
      <c r="N108" s="2"/>
      <c r="V108" s="50"/>
    </row>
    <row r="109" spans="1:22" ht="21" thickBot="1" x14ac:dyDescent="0.3">
      <c r="A109" s="292"/>
      <c r="B109" s="8" t="s">
        <v>1659</v>
      </c>
      <c r="C109" s="8" t="s">
        <v>1289</v>
      </c>
      <c r="D109" s="80">
        <v>43580</v>
      </c>
      <c r="E109" s="10" t="s">
        <v>2</v>
      </c>
      <c r="F109" s="11" t="s">
        <v>1290</v>
      </c>
      <c r="G109" s="302"/>
      <c r="H109" s="303"/>
      <c r="I109" s="304"/>
      <c r="J109" s="12" t="s">
        <v>39</v>
      </c>
      <c r="K109" s="13"/>
      <c r="L109" s="86" t="s">
        <v>1</v>
      </c>
      <c r="M109" s="96">
        <v>36</v>
      </c>
      <c r="N109" s="2"/>
      <c r="V109" s="50"/>
    </row>
    <row r="110" spans="1:22" ht="21.6" thickTop="1" thickBot="1" x14ac:dyDescent="0.3">
      <c r="A110" s="290">
        <f t="shared" ref="A110" si="20">A106+1</f>
        <v>24</v>
      </c>
      <c r="B110" s="74" t="s">
        <v>29</v>
      </c>
      <c r="C110" s="74" t="s">
        <v>31</v>
      </c>
      <c r="D110" s="74" t="s">
        <v>18</v>
      </c>
      <c r="E110" s="293" t="s">
        <v>33</v>
      </c>
      <c r="F110" s="293"/>
      <c r="G110" s="293" t="s">
        <v>24</v>
      </c>
      <c r="H110" s="294"/>
      <c r="I110" s="45"/>
      <c r="J110" s="42" t="s">
        <v>0</v>
      </c>
      <c r="K110" s="43"/>
      <c r="L110" s="84"/>
      <c r="M110" s="172"/>
      <c r="N110" s="2"/>
      <c r="V110" s="50"/>
    </row>
    <row r="111" spans="1:22" ht="31.2" thickBot="1" x14ac:dyDescent="0.3">
      <c r="A111" s="291"/>
      <c r="B111" s="7" t="s">
        <v>1552</v>
      </c>
      <c r="C111" s="7" t="s">
        <v>1623</v>
      </c>
      <c r="D111" s="4">
        <v>43576</v>
      </c>
      <c r="E111" s="7"/>
      <c r="F111" s="7" t="s">
        <v>1291</v>
      </c>
      <c r="G111" s="295" t="s">
        <v>1292</v>
      </c>
      <c r="H111" s="296"/>
      <c r="I111" s="297"/>
      <c r="J111" s="40" t="s">
        <v>37</v>
      </c>
      <c r="K111" s="40"/>
      <c r="L111" s="85" t="s">
        <v>1</v>
      </c>
      <c r="M111" s="95">
        <v>428</v>
      </c>
      <c r="N111" s="2"/>
      <c r="V111" s="50"/>
    </row>
    <row r="112" spans="1:22" ht="21" thickBot="1" x14ac:dyDescent="0.3">
      <c r="A112" s="291"/>
      <c r="B112" s="75" t="s">
        <v>30</v>
      </c>
      <c r="C112" s="75" t="s">
        <v>32</v>
      </c>
      <c r="D112" s="75" t="s">
        <v>17</v>
      </c>
      <c r="E112" s="298" t="s">
        <v>34</v>
      </c>
      <c r="F112" s="298"/>
      <c r="G112" s="299"/>
      <c r="H112" s="300"/>
      <c r="I112" s="301"/>
      <c r="J112" s="12" t="s">
        <v>38</v>
      </c>
      <c r="K112" s="13"/>
      <c r="L112" s="86"/>
      <c r="M112" s="234"/>
      <c r="N112" s="2"/>
      <c r="V112" s="50"/>
    </row>
    <row r="113" spans="1:22" ht="31.2" thickBot="1" x14ac:dyDescent="0.3">
      <c r="A113" s="292"/>
      <c r="B113" s="8" t="s">
        <v>1668</v>
      </c>
      <c r="C113" s="8" t="s">
        <v>1292</v>
      </c>
      <c r="D113" s="80">
        <v>43582</v>
      </c>
      <c r="E113" s="10" t="s">
        <v>2</v>
      </c>
      <c r="F113" s="11" t="s">
        <v>1293</v>
      </c>
      <c r="G113" s="302"/>
      <c r="H113" s="303"/>
      <c r="I113" s="304"/>
      <c r="J113" s="12" t="s">
        <v>39</v>
      </c>
      <c r="K113" s="13"/>
      <c r="L113" s="86" t="s">
        <v>1</v>
      </c>
      <c r="M113" s="234">
        <v>418</v>
      </c>
      <c r="N113" s="2"/>
      <c r="V113" s="50"/>
    </row>
    <row r="114" spans="1:22" ht="21.6" thickTop="1" thickBot="1" x14ac:dyDescent="0.3">
      <c r="A114" s="290">
        <f t="shared" ref="A114" si="21">A110+1</f>
        <v>25</v>
      </c>
      <c r="B114" s="74" t="s">
        <v>29</v>
      </c>
      <c r="C114" s="74" t="s">
        <v>31</v>
      </c>
      <c r="D114" s="74" t="s">
        <v>18</v>
      </c>
      <c r="E114" s="293" t="s">
        <v>33</v>
      </c>
      <c r="F114" s="293"/>
      <c r="G114" s="293" t="s">
        <v>24</v>
      </c>
      <c r="H114" s="294"/>
      <c r="I114" s="45"/>
      <c r="J114" s="42" t="s">
        <v>0</v>
      </c>
      <c r="K114" s="43"/>
      <c r="L114" s="84"/>
      <c r="M114" s="172"/>
      <c r="N114" s="2"/>
      <c r="V114" s="50"/>
    </row>
    <row r="115" spans="1:22" ht="33.75" customHeight="1" thickBot="1" x14ac:dyDescent="0.3">
      <c r="A115" s="291"/>
      <c r="B115" s="7" t="s">
        <v>1552</v>
      </c>
      <c r="C115" s="7" t="s">
        <v>1624</v>
      </c>
      <c r="D115" s="4">
        <v>43660</v>
      </c>
      <c r="E115" s="7"/>
      <c r="F115" s="7" t="s">
        <v>1553</v>
      </c>
      <c r="G115" s="295" t="s">
        <v>1294</v>
      </c>
      <c r="H115" s="296"/>
      <c r="I115" s="297"/>
      <c r="J115" s="40" t="s">
        <v>37</v>
      </c>
      <c r="K115" s="40"/>
      <c r="L115" s="85" t="s">
        <v>1</v>
      </c>
      <c r="M115" s="235">
        <v>564</v>
      </c>
      <c r="N115" s="2"/>
      <c r="V115" s="50"/>
    </row>
    <row r="116" spans="1:22" ht="23.25" customHeight="1" thickBot="1" x14ac:dyDescent="0.3">
      <c r="A116" s="291"/>
      <c r="B116" s="75" t="s">
        <v>30</v>
      </c>
      <c r="C116" s="75" t="s">
        <v>32</v>
      </c>
      <c r="D116" s="75" t="s">
        <v>17</v>
      </c>
      <c r="E116" s="298" t="s">
        <v>34</v>
      </c>
      <c r="F116" s="298"/>
      <c r="G116" s="299"/>
      <c r="H116" s="300"/>
      <c r="I116" s="301"/>
      <c r="J116" s="12" t="s">
        <v>38</v>
      </c>
      <c r="K116" s="13"/>
      <c r="L116" s="86" t="s">
        <v>1</v>
      </c>
      <c r="M116" s="234">
        <v>707</v>
      </c>
      <c r="N116" s="2"/>
      <c r="V116" s="50"/>
    </row>
    <row r="117" spans="1:22" ht="35.25" customHeight="1" thickBot="1" x14ac:dyDescent="0.3">
      <c r="A117" s="292"/>
      <c r="B117" s="8" t="s">
        <v>1668</v>
      </c>
      <c r="C117" s="8" t="s">
        <v>1294</v>
      </c>
      <c r="D117" s="80">
        <v>43666</v>
      </c>
      <c r="E117" s="10" t="s">
        <v>2</v>
      </c>
      <c r="F117" s="11" t="s">
        <v>1295</v>
      </c>
      <c r="G117" s="302"/>
      <c r="H117" s="303"/>
      <c r="I117" s="304"/>
      <c r="J117" s="12" t="s">
        <v>39</v>
      </c>
      <c r="K117" s="13"/>
      <c r="L117" s="86"/>
      <c r="M117" s="237"/>
      <c r="N117" s="2"/>
      <c r="V117" s="50"/>
    </row>
    <row r="118" spans="1:22" ht="21.6" thickTop="1" thickBot="1" x14ac:dyDescent="0.3">
      <c r="A118" s="290">
        <f t="shared" ref="A118" si="22">A114+1</f>
        <v>26</v>
      </c>
      <c r="B118" s="74" t="s">
        <v>29</v>
      </c>
      <c r="C118" s="74" t="s">
        <v>31</v>
      </c>
      <c r="D118" s="74" t="s">
        <v>18</v>
      </c>
      <c r="E118" s="293" t="s">
        <v>33</v>
      </c>
      <c r="F118" s="293"/>
      <c r="G118" s="293" t="s">
        <v>24</v>
      </c>
      <c r="H118" s="294"/>
      <c r="I118" s="45"/>
      <c r="J118" s="42" t="s">
        <v>0</v>
      </c>
      <c r="K118" s="43"/>
      <c r="L118" s="84"/>
      <c r="M118" s="172"/>
      <c r="N118" s="2"/>
      <c r="V118" s="50"/>
    </row>
    <row r="119" spans="1:22" ht="41.4" thickBot="1" x14ac:dyDescent="0.3">
      <c r="A119" s="291"/>
      <c r="B119" s="7" t="s">
        <v>1554</v>
      </c>
      <c r="C119" s="7" t="s">
        <v>1671</v>
      </c>
      <c r="D119" s="4">
        <v>43543</v>
      </c>
      <c r="E119" s="7"/>
      <c r="F119" s="7" t="s">
        <v>1296</v>
      </c>
      <c r="G119" s="295" t="s">
        <v>1297</v>
      </c>
      <c r="H119" s="296"/>
      <c r="I119" s="297"/>
      <c r="J119" s="40" t="s">
        <v>37</v>
      </c>
      <c r="K119" s="40"/>
      <c r="L119" s="85" t="s">
        <v>1</v>
      </c>
      <c r="M119" s="235">
        <v>2880</v>
      </c>
      <c r="N119" s="2"/>
      <c r="V119" s="50"/>
    </row>
    <row r="120" spans="1:22" ht="21" thickBot="1" x14ac:dyDescent="0.3">
      <c r="A120" s="291"/>
      <c r="B120" s="75" t="s">
        <v>30</v>
      </c>
      <c r="C120" s="75" t="s">
        <v>32</v>
      </c>
      <c r="D120" s="75" t="s">
        <v>17</v>
      </c>
      <c r="E120" s="298" t="s">
        <v>34</v>
      </c>
      <c r="F120" s="298"/>
      <c r="G120" s="299"/>
      <c r="H120" s="300"/>
      <c r="I120" s="301"/>
      <c r="J120" s="12" t="s">
        <v>38</v>
      </c>
      <c r="K120" s="13"/>
      <c r="L120" s="86" t="s">
        <v>1</v>
      </c>
      <c r="M120" s="234">
        <v>2354</v>
      </c>
      <c r="N120" s="2"/>
      <c r="V120" s="50"/>
    </row>
    <row r="121" spans="1:22" ht="21" thickBot="1" x14ac:dyDescent="0.3">
      <c r="A121" s="292"/>
      <c r="B121" s="8" t="s">
        <v>1669</v>
      </c>
      <c r="C121" s="8" t="s">
        <v>1297</v>
      </c>
      <c r="D121" s="80">
        <v>43555</v>
      </c>
      <c r="E121" s="10" t="s">
        <v>2</v>
      </c>
      <c r="F121" s="11" t="s">
        <v>1298</v>
      </c>
      <c r="G121" s="302"/>
      <c r="H121" s="303"/>
      <c r="I121" s="304"/>
      <c r="J121" s="12" t="s">
        <v>39</v>
      </c>
      <c r="K121" s="13"/>
      <c r="L121" s="86"/>
      <c r="M121" s="234"/>
      <c r="N121" s="2"/>
      <c r="V121" s="50"/>
    </row>
    <row r="122" spans="1:22" ht="21.6" thickTop="1" thickBot="1" x14ac:dyDescent="0.3">
      <c r="A122" s="290">
        <f t="shared" ref="A122" si="23">A118+1</f>
        <v>27</v>
      </c>
      <c r="B122" s="74" t="s">
        <v>29</v>
      </c>
      <c r="C122" s="74" t="s">
        <v>31</v>
      </c>
      <c r="D122" s="74" t="s">
        <v>18</v>
      </c>
      <c r="E122" s="293" t="s">
        <v>33</v>
      </c>
      <c r="F122" s="293"/>
      <c r="G122" s="293" t="s">
        <v>24</v>
      </c>
      <c r="H122" s="294"/>
      <c r="I122" s="45"/>
      <c r="J122" s="42" t="s">
        <v>0</v>
      </c>
      <c r="K122" s="43"/>
      <c r="L122" s="84"/>
      <c r="M122" s="172"/>
      <c r="N122" s="2"/>
      <c r="V122" s="50"/>
    </row>
    <row r="123" spans="1:22" ht="31.2" thickBot="1" x14ac:dyDescent="0.3">
      <c r="A123" s="291"/>
      <c r="B123" s="7" t="s">
        <v>1299</v>
      </c>
      <c r="C123" s="7" t="s">
        <v>1670</v>
      </c>
      <c r="D123" s="4">
        <v>43617</v>
      </c>
      <c r="E123" s="7"/>
      <c r="F123" s="7" t="s">
        <v>1555</v>
      </c>
      <c r="G123" s="295" t="s">
        <v>1300</v>
      </c>
      <c r="H123" s="296"/>
      <c r="I123" s="297"/>
      <c r="J123" s="40" t="s">
        <v>37</v>
      </c>
      <c r="K123" s="40"/>
      <c r="L123" s="85" t="s">
        <v>1</v>
      </c>
      <c r="M123" s="235">
        <v>586</v>
      </c>
      <c r="N123" s="2"/>
      <c r="V123" s="50"/>
    </row>
    <row r="124" spans="1:22" ht="21" thickBot="1" x14ac:dyDescent="0.3">
      <c r="A124" s="291"/>
      <c r="B124" s="75" t="s">
        <v>30</v>
      </c>
      <c r="C124" s="75" t="s">
        <v>32</v>
      </c>
      <c r="D124" s="75" t="s">
        <v>17</v>
      </c>
      <c r="E124" s="298" t="s">
        <v>34</v>
      </c>
      <c r="F124" s="298"/>
      <c r="G124" s="299"/>
      <c r="H124" s="300"/>
      <c r="I124" s="301"/>
      <c r="J124" s="12" t="s">
        <v>38</v>
      </c>
      <c r="K124" s="13"/>
      <c r="L124" s="86" t="s">
        <v>1</v>
      </c>
      <c r="M124" s="234">
        <v>198</v>
      </c>
      <c r="N124" s="2"/>
      <c r="V124" s="50"/>
    </row>
    <row r="125" spans="1:22" ht="13.8" thickBot="1" x14ac:dyDescent="0.3">
      <c r="A125" s="292"/>
      <c r="B125" s="8" t="s">
        <v>1672</v>
      </c>
      <c r="C125" s="8" t="s">
        <v>1300</v>
      </c>
      <c r="D125" s="80">
        <v>43619</v>
      </c>
      <c r="E125" s="10" t="s">
        <v>2</v>
      </c>
      <c r="F125" s="11" t="s">
        <v>1301</v>
      </c>
      <c r="G125" s="302"/>
      <c r="H125" s="303"/>
      <c r="I125" s="304"/>
      <c r="J125" s="12" t="s">
        <v>39</v>
      </c>
      <c r="K125" s="13"/>
      <c r="L125" s="86" t="s">
        <v>1</v>
      </c>
      <c r="M125" s="234">
        <v>70</v>
      </c>
      <c r="N125" s="2"/>
      <c r="V125" s="50"/>
    </row>
    <row r="126" spans="1:22" ht="21.6" thickTop="1" thickBot="1" x14ac:dyDescent="0.3">
      <c r="A126" s="290">
        <f t="shared" ref="A126" si="24">A122+1</f>
        <v>28</v>
      </c>
      <c r="B126" s="74" t="s">
        <v>29</v>
      </c>
      <c r="C126" s="74" t="s">
        <v>31</v>
      </c>
      <c r="D126" s="74" t="s">
        <v>18</v>
      </c>
      <c r="E126" s="293" t="s">
        <v>33</v>
      </c>
      <c r="F126" s="293"/>
      <c r="G126" s="293" t="s">
        <v>24</v>
      </c>
      <c r="H126" s="294"/>
      <c r="I126" s="45"/>
      <c r="J126" s="42" t="s">
        <v>0</v>
      </c>
      <c r="K126" s="43"/>
      <c r="L126" s="84"/>
      <c r="M126" s="172"/>
      <c r="N126" s="2"/>
      <c r="V126" s="50"/>
    </row>
    <row r="127" spans="1:22" ht="72" thickBot="1" x14ac:dyDescent="0.3">
      <c r="A127" s="291"/>
      <c r="B127" s="7" t="s">
        <v>1556</v>
      </c>
      <c r="C127" s="7" t="s">
        <v>1302</v>
      </c>
      <c r="D127" s="4">
        <v>43598</v>
      </c>
      <c r="E127" s="7"/>
      <c r="F127" s="7" t="s">
        <v>542</v>
      </c>
      <c r="G127" s="295" t="s">
        <v>1303</v>
      </c>
      <c r="H127" s="296"/>
      <c r="I127" s="297"/>
      <c r="J127" s="40" t="s">
        <v>37</v>
      </c>
      <c r="K127" s="40"/>
      <c r="L127" s="85" t="s">
        <v>1</v>
      </c>
      <c r="M127" s="235">
        <v>2020</v>
      </c>
      <c r="N127" s="2"/>
      <c r="P127" s="230"/>
      <c r="Q127" s="230"/>
      <c r="R127" s="230"/>
      <c r="S127" s="230"/>
      <c r="V127" s="50"/>
    </row>
    <row r="128" spans="1:22" ht="21" thickBot="1" x14ac:dyDescent="0.3">
      <c r="A128" s="291"/>
      <c r="B128" s="75" t="s">
        <v>30</v>
      </c>
      <c r="C128" s="75" t="s">
        <v>32</v>
      </c>
      <c r="D128" s="75" t="s">
        <v>17</v>
      </c>
      <c r="E128" s="298" t="s">
        <v>34</v>
      </c>
      <c r="F128" s="298"/>
      <c r="G128" s="299"/>
      <c r="H128" s="300"/>
      <c r="I128" s="301"/>
      <c r="J128" s="12" t="s">
        <v>38</v>
      </c>
      <c r="K128" s="13"/>
      <c r="L128" s="86" t="s">
        <v>1</v>
      </c>
      <c r="M128" s="234">
        <v>1168</v>
      </c>
      <c r="N128" s="2"/>
      <c r="V128" s="50"/>
    </row>
    <row r="129" spans="1:22" ht="21" thickBot="1" x14ac:dyDescent="0.3">
      <c r="A129" s="292"/>
      <c r="B129" s="8" t="s">
        <v>1673</v>
      </c>
      <c r="C129" s="8" t="s">
        <v>1303</v>
      </c>
      <c r="D129" s="80">
        <v>43606</v>
      </c>
      <c r="E129" s="10" t="s">
        <v>2</v>
      </c>
      <c r="F129" s="11" t="s">
        <v>1304</v>
      </c>
      <c r="G129" s="302"/>
      <c r="H129" s="303"/>
      <c r="I129" s="304"/>
      <c r="J129" s="12" t="s">
        <v>39</v>
      </c>
      <c r="K129" s="13"/>
      <c r="L129" s="86" t="s">
        <v>1</v>
      </c>
      <c r="M129" s="234">
        <v>565</v>
      </c>
      <c r="N129" s="2"/>
      <c r="V129" s="50"/>
    </row>
    <row r="130" spans="1:22" ht="21.6" thickTop="1" thickBot="1" x14ac:dyDescent="0.3">
      <c r="A130" s="290">
        <f t="shared" ref="A130" si="25">A126+1</f>
        <v>29</v>
      </c>
      <c r="B130" s="74" t="s">
        <v>29</v>
      </c>
      <c r="C130" s="74" t="s">
        <v>31</v>
      </c>
      <c r="D130" s="74" t="s">
        <v>18</v>
      </c>
      <c r="E130" s="293" t="s">
        <v>33</v>
      </c>
      <c r="F130" s="293"/>
      <c r="G130" s="293" t="s">
        <v>24</v>
      </c>
      <c r="H130" s="294"/>
      <c r="I130" s="45"/>
      <c r="J130" s="42" t="s">
        <v>0</v>
      </c>
      <c r="K130" s="43"/>
      <c r="L130" s="84"/>
      <c r="M130" s="172"/>
      <c r="N130" s="2"/>
      <c r="V130" s="50"/>
    </row>
    <row r="131" spans="1:22" ht="51.6" thickBot="1" x14ac:dyDescent="0.3">
      <c r="A131" s="291"/>
      <c r="B131" s="7" t="s">
        <v>1557</v>
      </c>
      <c r="C131" s="7" t="s">
        <v>1585</v>
      </c>
      <c r="D131" s="4">
        <v>43632</v>
      </c>
      <c r="E131" s="7"/>
      <c r="F131" s="7" t="s">
        <v>1275</v>
      </c>
      <c r="G131" s="295" t="s">
        <v>1276</v>
      </c>
      <c r="H131" s="296"/>
      <c r="I131" s="297"/>
      <c r="J131" s="40" t="s">
        <v>37</v>
      </c>
      <c r="K131" s="40"/>
      <c r="L131" s="85" t="s">
        <v>1</v>
      </c>
      <c r="M131" s="235">
        <v>407</v>
      </c>
      <c r="N131" s="2"/>
      <c r="Q131" s="244"/>
      <c r="V131" s="50"/>
    </row>
    <row r="132" spans="1:22" ht="21" thickBot="1" x14ac:dyDescent="0.3">
      <c r="A132" s="291"/>
      <c r="B132" s="75" t="s">
        <v>30</v>
      </c>
      <c r="C132" s="75" t="s">
        <v>32</v>
      </c>
      <c r="D132" s="75" t="s">
        <v>17</v>
      </c>
      <c r="E132" s="298" t="s">
        <v>34</v>
      </c>
      <c r="F132" s="298"/>
      <c r="G132" s="299"/>
      <c r="H132" s="300"/>
      <c r="I132" s="301"/>
      <c r="J132" s="12" t="s">
        <v>38</v>
      </c>
      <c r="K132" s="13"/>
      <c r="L132" s="86"/>
      <c r="M132" s="237"/>
      <c r="N132" s="2"/>
      <c r="V132" s="50"/>
    </row>
    <row r="133" spans="1:22" ht="31.2" thickBot="1" x14ac:dyDescent="0.3">
      <c r="A133" s="292"/>
      <c r="B133" s="8" t="s">
        <v>1674</v>
      </c>
      <c r="C133" s="8" t="s">
        <v>1276</v>
      </c>
      <c r="D133" s="80">
        <v>43636</v>
      </c>
      <c r="E133" s="10" t="s">
        <v>2</v>
      </c>
      <c r="F133" s="11" t="s">
        <v>1277</v>
      </c>
      <c r="G133" s="302"/>
      <c r="H133" s="303"/>
      <c r="I133" s="304"/>
      <c r="J133" s="12" t="s">
        <v>39</v>
      </c>
      <c r="K133" s="13"/>
      <c r="L133" s="86" t="s">
        <v>1</v>
      </c>
      <c r="M133" s="234">
        <v>266</v>
      </c>
      <c r="N133" s="2"/>
      <c r="V133" s="50"/>
    </row>
    <row r="134" spans="1:22" ht="21.6" thickTop="1" thickBot="1" x14ac:dyDescent="0.3">
      <c r="A134" s="290">
        <f t="shared" ref="A134" si="26">A130+1</f>
        <v>30</v>
      </c>
      <c r="B134" s="74" t="s">
        <v>29</v>
      </c>
      <c r="C134" s="74" t="s">
        <v>31</v>
      </c>
      <c r="D134" s="74" t="s">
        <v>18</v>
      </c>
      <c r="E134" s="293" t="s">
        <v>33</v>
      </c>
      <c r="F134" s="293"/>
      <c r="G134" s="293" t="s">
        <v>24</v>
      </c>
      <c r="H134" s="294"/>
      <c r="I134" s="45"/>
      <c r="J134" s="42" t="s">
        <v>0</v>
      </c>
      <c r="K134" s="43"/>
      <c r="L134" s="84"/>
      <c r="M134" s="172"/>
      <c r="N134" s="2"/>
      <c r="V134" s="50"/>
    </row>
    <row r="135" spans="1:22" ht="51.6" thickBot="1" x14ac:dyDescent="0.3">
      <c r="A135" s="291"/>
      <c r="B135" s="7" t="s">
        <v>1558</v>
      </c>
      <c r="C135" s="7" t="s">
        <v>1676</v>
      </c>
      <c r="D135" s="4">
        <v>43554</v>
      </c>
      <c r="E135" s="7"/>
      <c r="F135" s="7" t="s">
        <v>1305</v>
      </c>
      <c r="G135" s="295" t="s">
        <v>1490</v>
      </c>
      <c r="H135" s="296"/>
      <c r="I135" s="297"/>
      <c r="J135" s="40" t="s">
        <v>37</v>
      </c>
      <c r="K135" s="40"/>
      <c r="L135" s="85" t="s">
        <v>1</v>
      </c>
      <c r="M135" s="235">
        <v>1781</v>
      </c>
      <c r="N135" s="2"/>
      <c r="V135" s="50"/>
    </row>
    <row r="136" spans="1:22" ht="21" thickBot="1" x14ac:dyDescent="0.3">
      <c r="A136" s="291"/>
      <c r="B136" s="75" t="s">
        <v>30</v>
      </c>
      <c r="C136" s="75" t="s">
        <v>32</v>
      </c>
      <c r="D136" s="75" t="s">
        <v>17</v>
      </c>
      <c r="E136" s="298" t="s">
        <v>34</v>
      </c>
      <c r="F136" s="298"/>
      <c r="G136" s="299"/>
      <c r="H136" s="300"/>
      <c r="I136" s="301"/>
      <c r="J136" s="12" t="s">
        <v>38</v>
      </c>
      <c r="K136" s="13"/>
      <c r="L136" s="86" t="s">
        <v>1</v>
      </c>
      <c r="M136" s="234">
        <v>3150</v>
      </c>
      <c r="N136" s="2"/>
      <c r="V136" s="50"/>
    </row>
    <row r="137" spans="1:22" ht="41.4" thickBot="1" x14ac:dyDescent="0.3">
      <c r="A137" s="292"/>
      <c r="B137" s="8" t="s">
        <v>1675</v>
      </c>
      <c r="C137" s="8" t="s">
        <v>1490</v>
      </c>
      <c r="D137" s="80">
        <v>43569</v>
      </c>
      <c r="E137" s="10" t="s">
        <v>2</v>
      </c>
      <c r="F137" s="11" t="s">
        <v>1306</v>
      </c>
      <c r="G137" s="302"/>
      <c r="H137" s="303"/>
      <c r="I137" s="304"/>
      <c r="J137" s="12" t="s">
        <v>39</v>
      </c>
      <c r="K137" s="13"/>
      <c r="L137" s="86" t="s">
        <v>1</v>
      </c>
      <c r="M137" s="234">
        <v>539</v>
      </c>
      <c r="N137" s="2"/>
      <c r="V137" s="50"/>
    </row>
    <row r="138" spans="1:22" ht="21.6" thickTop="1" thickBot="1" x14ac:dyDescent="0.3">
      <c r="A138" s="290">
        <f t="shared" ref="A138" si="27">A134+1</f>
        <v>31</v>
      </c>
      <c r="B138" s="74" t="s">
        <v>29</v>
      </c>
      <c r="C138" s="74" t="s">
        <v>31</v>
      </c>
      <c r="D138" s="74" t="s">
        <v>18</v>
      </c>
      <c r="E138" s="293" t="s">
        <v>33</v>
      </c>
      <c r="F138" s="293"/>
      <c r="G138" s="293" t="s">
        <v>24</v>
      </c>
      <c r="H138" s="294"/>
      <c r="I138" s="45"/>
      <c r="J138" s="42" t="s">
        <v>0</v>
      </c>
      <c r="K138" s="43"/>
      <c r="L138" s="84"/>
      <c r="M138" s="172"/>
      <c r="N138" s="2"/>
      <c r="V138" s="50"/>
    </row>
    <row r="139" spans="1:22" ht="61.8" thickBot="1" x14ac:dyDescent="0.3">
      <c r="A139" s="291"/>
      <c r="B139" s="7" t="s">
        <v>1558</v>
      </c>
      <c r="C139" s="7" t="s">
        <v>1307</v>
      </c>
      <c r="D139" s="4">
        <v>43715</v>
      </c>
      <c r="E139" s="7"/>
      <c r="F139" s="156" t="s">
        <v>1308</v>
      </c>
      <c r="G139" s="295" t="s">
        <v>1309</v>
      </c>
      <c r="H139" s="296"/>
      <c r="I139" s="297"/>
      <c r="J139" s="40" t="s">
        <v>37</v>
      </c>
      <c r="K139" s="40"/>
      <c r="L139" s="85" t="s">
        <v>1</v>
      </c>
      <c r="M139" s="235">
        <v>1230</v>
      </c>
      <c r="N139" s="2"/>
      <c r="V139" s="50"/>
    </row>
    <row r="140" spans="1:22" ht="21" thickBot="1" x14ac:dyDescent="0.3">
      <c r="A140" s="291"/>
      <c r="B140" s="212" t="s">
        <v>30</v>
      </c>
      <c r="C140" s="212" t="s">
        <v>32</v>
      </c>
      <c r="D140" s="212" t="s">
        <v>17</v>
      </c>
      <c r="E140" s="298" t="s">
        <v>34</v>
      </c>
      <c r="F140" s="298"/>
      <c r="G140" s="299"/>
      <c r="H140" s="300"/>
      <c r="I140" s="301"/>
      <c r="J140" s="12" t="s">
        <v>38</v>
      </c>
      <c r="K140" s="13"/>
      <c r="L140" s="86" t="s">
        <v>1</v>
      </c>
      <c r="M140" s="234">
        <v>2800</v>
      </c>
      <c r="N140" s="2"/>
      <c r="V140" s="50"/>
    </row>
    <row r="141" spans="1:22" ht="51.6" thickBot="1" x14ac:dyDescent="0.3">
      <c r="A141" s="292"/>
      <c r="B141" s="8" t="s">
        <v>1675</v>
      </c>
      <c r="C141" s="8" t="s">
        <v>1309</v>
      </c>
      <c r="D141" s="80">
        <v>43722</v>
      </c>
      <c r="E141" s="10" t="s">
        <v>2</v>
      </c>
      <c r="F141" s="11" t="s">
        <v>1310</v>
      </c>
      <c r="G141" s="302"/>
      <c r="H141" s="303"/>
      <c r="I141" s="304"/>
      <c r="J141" s="12" t="s">
        <v>39</v>
      </c>
      <c r="K141" s="13"/>
      <c r="L141" s="86" t="s">
        <v>1</v>
      </c>
      <c r="M141" s="234">
        <v>158</v>
      </c>
      <c r="N141" s="2"/>
      <c r="V141" s="50"/>
    </row>
    <row r="142" spans="1:22" ht="21.6" thickTop="1" thickBot="1" x14ac:dyDescent="0.3">
      <c r="A142" s="290">
        <f t="shared" ref="A142" si="28">A138+1</f>
        <v>32</v>
      </c>
      <c r="B142" s="74" t="s">
        <v>29</v>
      </c>
      <c r="C142" s="74" t="s">
        <v>31</v>
      </c>
      <c r="D142" s="74" t="s">
        <v>18</v>
      </c>
      <c r="E142" s="293" t="s">
        <v>33</v>
      </c>
      <c r="F142" s="293"/>
      <c r="G142" s="293" t="s">
        <v>24</v>
      </c>
      <c r="H142" s="294"/>
      <c r="I142" s="45"/>
      <c r="J142" s="42" t="s">
        <v>0</v>
      </c>
      <c r="K142" s="43"/>
      <c r="L142" s="84"/>
      <c r="M142" s="172"/>
      <c r="N142" s="2"/>
      <c r="V142" s="50"/>
    </row>
    <row r="143" spans="1:22" ht="31.2" thickBot="1" x14ac:dyDescent="0.3">
      <c r="A143" s="291"/>
      <c r="B143" s="7" t="s">
        <v>1559</v>
      </c>
      <c r="C143" s="7" t="s">
        <v>1311</v>
      </c>
      <c r="D143" s="4">
        <v>43596</v>
      </c>
      <c r="E143" s="7"/>
      <c r="F143" s="7" t="s">
        <v>1312</v>
      </c>
      <c r="G143" s="295" t="s">
        <v>1313</v>
      </c>
      <c r="H143" s="296"/>
      <c r="I143" s="297"/>
      <c r="J143" s="40" t="s">
        <v>37</v>
      </c>
      <c r="K143" s="40"/>
      <c r="L143" s="85" t="s">
        <v>1</v>
      </c>
      <c r="M143" s="235">
        <v>1692</v>
      </c>
      <c r="N143" s="2"/>
      <c r="V143" s="50"/>
    </row>
    <row r="144" spans="1:22" ht="21" thickBot="1" x14ac:dyDescent="0.3">
      <c r="A144" s="291"/>
      <c r="B144" s="212" t="s">
        <v>30</v>
      </c>
      <c r="C144" s="212" t="s">
        <v>32</v>
      </c>
      <c r="D144" s="212" t="s">
        <v>17</v>
      </c>
      <c r="E144" s="298" t="s">
        <v>34</v>
      </c>
      <c r="F144" s="298"/>
      <c r="G144" s="299"/>
      <c r="H144" s="300"/>
      <c r="I144" s="301"/>
      <c r="J144" s="12" t="s">
        <v>38</v>
      </c>
      <c r="K144" s="13"/>
      <c r="L144" s="86"/>
      <c r="M144" s="234"/>
      <c r="N144" s="2"/>
      <c r="V144" s="50"/>
    </row>
    <row r="145" spans="1:22" ht="41.4" thickBot="1" x14ac:dyDescent="0.3">
      <c r="A145" s="292"/>
      <c r="B145" s="8" t="s">
        <v>1703</v>
      </c>
      <c r="C145" s="8" t="s">
        <v>1313</v>
      </c>
      <c r="D145" s="80">
        <v>43610</v>
      </c>
      <c r="E145" s="10" t="s">
        <v>2</v>
      </c>
      <c r="F145" s="11" t="s">
        <v>1314</v>
      </c>
      <c r="G145" s="302"/>
      <c r="H145" s="303"/>
      <c r="I145" s="304"/>
      <c r="J145" s="12" t="s">
        <v>39</v>
      </c>
      <c r="K145" s="13"/>
      <c r="L145" s="86" t="s">
        <v>1</v>
      </c>
      <c r="M145" s="234">
        <v>766</v>
      </c>
      <c r="N145" s="2"/>
      <c r="V145" s="50"/>
    </row>
    <row r="146" spans="1:22" ht="21.6" thickTop="1" thickBot="1" x14ac:dyDescent="0.3">
      <c r="A146" s="290">
        <f t="shared" ref="A146" si="29">A142+1</f>
        <v>33</v>
      </c>
      <c r="B146" s="74" t="s">
        <v>29</v>
      </c>
      <c r="C146" s="74" t="s">
        <v>31</v>
      </c>
      <c r="D146" s="74" t="s">
        <v>18</v>
      </c>
      <c r="E146" s="293" t="s">
        <v>33</v>
      </c>
      <c r="F146" s="293"/>
      <c r="G146" s="293" t="s">
        <v>24</v>
      </c>
      <c r="H146" s="294"/>
      <c r="I146" s="45"/>
      <c r="J146" s="42" t="s">
        <v>0</v>
      </c>
      <c r="K146" s="43"/>
      <c r="L146" s="84"/>
      <c r="M146" s="172"/>
      <c r="N146" s="2"/>
      <c r="V146" s="50"/>
    </row>
    <row r="147" spans="1:22" ht="51.6" thickBot="1" x14ac:dyDescent="0.3">
      <c r="A147" s="291"/>
      <c r="B147" s="7" t="s">
        <v>1560</v>
      </c>
      <c r="C147" s="7" t="s">
        <v>1679</v>
      </c>
      <c r="D147" s="4">
        <v>43711</v>
      </c>
      <c r="E147" s="7"/>
      <c r="F147" s="7" t="s">
        <v>1315</v>
      </c>
      <c r="G147" s="295" t="s">
        <v>1316</v>
      </c>
      <c r="H147" s="296"/>
      <c r="I147" s="297"/>
      <c r="J147" s="40" t="s">
        <v>37</v>
      </c>
      <c r="K147" s="40"/>
      <c r="L147" s="85" t="s">
        <v>1</v>
      </c>
      <c r="M147" s="235">
        <v>708</v>
      </c>
      <c r="N147" s="2"/>
      <c r="V147" s="50"/>
    </row>
    <row r="148" spans="1:22" ht="21" thickBot="1" x14ac:dyDescent="0.3">
      <c r="A148" s="291"/>
      <c r="B148" s="212" t="s">
        <v>30</v>
      </c>
      <c r="C148" s="212" t="s">
        <v>32</v>
      </c>
      <c r="D148" s="212" t="s">
        <v>17</v>
      </c>
      <c r="E148" s="298" t="s">
        <v>34</v>
      </c>
      <c r="F148" s="298"/>
      <c r="G148" s="299"/>
      <c r="H148" s="300"/>
      <c r="I148" s="301"/>
      <c r="J148" s="12" t="s">
        <v>38</v>
      </c>
      <c r="K148" s="13"/>
      <c r="L148" s="86"/>
      <c r="M148" s="234"/>
      <c r="N148" s="2"/>
      <c r="V148" s="50"/>
    </row>
    <row r="149" spans="1:22" ht="31.2" thickBot="1" x14ac:dyDescent="0.3">
      <c r="A149" s="292"/>
      <c r="B149" s="8" t="s">
        <v>1667</v>
      </c>
      <c r="C149" s="8" t="s">
        <v>1316</v>
      </c>
      <c r="D149" s="80">
        <v>43715</v>
      </c>
      <c r="E149" s="10" t="s">
        <v>2</v>
      </c>
      <c r="F149" s="11" t="s">
        <v>1317</v>
      </c>
      <c r="G149" s="302"/>
      <c r="H149" s="303"/>
      <c r="I149" s="304"/>
      <c r="J149" s="12" t="s">
        <v>39</v>
      </c>
      <c r="K149" s="13"/>
      <c r="L149" s="86" t="s">
        <v>1</v>
      </c>
      <c r="M149" s="234">
        <v>51</v>
      </c>
      <c r="N149" s="2"/>
      <c r="V149" s="50"/>
    </row>
    <row r="150" spans="1:22" ht="21.6" thickTop="1" thickBot="1" x14ac:dyDescent="0.3">
      <c r="A150" s="290">
        <f t="shared" ref="A150" si="30">A146+1</f>
        <v>34</v>
      </c>
      <c r="B150" s="74" t="s">
        <v>29</v>
      </c>
      <c r="C150" s="74" t="s">
        <v>31</v>
      </c>
      <c r="D150" s="74" t="s">
        <v>18</v>
      </c>
      <c r="E150" s="293" t="s">
        <v>33</v>
      </c>
      <c r="F150" s="293"/>
      <c r="G150" s="293" t="s">
        <v>24</v>
      </c>
      <c r="H150" s="294"/>
      <c r="I150" s="45"/>
      <c r="J150" s="42" t="s">
        <v>0</v>
      </c>
      <c r="K150" s="43"/>
      <c r="L150" s="84"/>
      <c r="M150" s="172"/>
      <c r="N150" s="2"/>
      <c r="V150" s="50"/>
    </row>
    <row r="151" spans="1:22" ht="31.2" thickBot="1" x14ac:dyDescent="0.3">
      <c r="A151" s="291"/>
      <c r="B151" s="7" t="s">
        <v>1318</v>
      </c>
      <c r="C151" s="7" t="s">
        <v>1678</v>
      </c>
      <c r="D151" s="4">
        <v>43114</v>
      </c>
      <c r="E151" s="7"/>
      <c r="F151" s="7" t="s">
        <v>1319</v>
      </c>
      <c r="G151" s="295" t="s">
        <v>1491</v>
      </c>
      <c r="H151" s="296"/>
      <c r="I151" s="297"/>
      <c r="J151" s="40" t="s">
        <v>37</v>
      </c>
      <c r="K151" s="40"/>
      <c r="L151" s="85" t="s">
        <v>1</v>
      </c>
      <c r="M151" s="235">
        <v>2222</v>
      </c>
      <c r="N151" s="2"/>
      <c r="V151" s="50"/>
    </row>
    <row r="152" spans="1:22" ht="21" thickBot="1" x14ac:dyDescent="0.3">
      <c r="A152" s="291"/>
      <c r="B152" s="212" t="s">
        <v>30</v>
      </c>
      <c r="C152" s="212" t="s">
        <v>32</v>
      </c>
      <c r="D152" s="212" t="s">
        <v>17</v>
      </c>
      <c r="E152" s="298" t="s">
        <v>34</v>
      </c>
      <c r="F152" s="298"/>
      <c r="G152" s="299"/>
      <c r="H152" s="300"/>
      <c r="I152" s="301"/>
      <c r="J152" s="12" t="s">
        <v>38</v>
      </c>
      <c r="K152" s="13"/>
      <c r="L152" s="86" t="s">
        <v>1</v>
      </c>
      <c r="M152" s="234">
        <v>1426</v>
      </c>
      <c r="N152" s="2"/>
      <c r="V152" s="50"/>
    </row>
    <row r="153" spans="1:22" ht="41.4" thickBot="1" x14ac:dyDescent="0.3">
      <c r="A153" s="292"/>
      <c r="B153" s="8" t="s">
        <v>1677</v>
      </c>
      <c r="C153" s="8" t="s">
        <v>1491</v>
      </c>
      <c r="D153" s="80">
        <v>43130</v>
      </c>
      <c r="E153" s="10" t="s">
        <v>2</v>
      </c>
      <c r="F153" s="11" t="s">
        <v>1320</v>
      </c>
      <c r="G153" s="302"/>
      <c r="H153" s="303"/>
      <c r="I153" s="304"/>
      <c r="J153" s="12" t="s">
        <v>39</v>
      </c>
      <c r="K153" s="13"/>
      <c r="L153" s="86" t="s">
        <v>1</v>
      </c>
      <c r="M153" s="234">
        <v>294</v>
      </c>
      <c r="N153" s="2"/>
      <c r="Q153" s="244"/>
      <c r="V153" s="50"/>
    </row>
    <row r="154" spans="1:22" ht="21.6" thickTop="1" thickBot="1" x14ac:dyDescent="0.3">
      <c r="A154" s="290">
        <f t="shared" ref="A154" si="31">A150+1</f>
        <v>35</v>
      </c>
      <c r="B154" s="74" t="s">
        <v>29</v>
      </c>
      <c r="C154" s="74" t="s">
        <v>31</v>
      </c>
      <c r="D154" s="74" t="s">
        <v>18</v>
      </c>
      <c r="E154" s="293" t="s">
        <v>33</v>
      </c>
      <c r="F154" s="293"/>
      <c r="G154" s="293" t="s">
        <v>24</v>
      </c>
      <c r="H154" s="294"/>
      <c r="I154" s="45"/>
      <c r="J154" s="42" t="s">
        <v>0</v>
      </c>
      <c r="K154" s="43"/>
      <c r="L154" s="84"/>
      <c r="M154" s="172"/>
      <c r="N154" s="2"/>
      <c r="V154" s="50"/>
    </row>
    <row r="155" spans="1:22" ht="21" thickBot="1" x14ac:dyDescent="0.3">
      <c r="A155" s="291"/>
      <c r="B155" s="7" t="s">
        <v>1318</v>
      </c>
      <c r="C155" s="7" t="s">
        <v>1680</v>
      </c>
      <c r="D155" s="4">
        <v>43624</v>
      </c>
      <c r="E155" s="7"/>
      <c r="F155" s="7" t="s">
        <v>1321</v>
      </c>
      <c r="G155" s="295" t="s">
        <v>1322</v>
      </c>
      <c r="H155" s="296"/>
      <c r="I155" s="297"/>
      <c r="J155" s="40" t="s">
        <v>37</v>
      </c>
      <c r="K155" s="40"/>
      <c r="L155" s="85" t="s">
        <v>1</v>
      </c>
      <c r="M155" s="235">
        <v>1242</v>
      </c>
      <c r="N155" s="2"/>
      <c r="V155" s="50"/>
    </row>
    <row r="156" spans="1:22" ht="21" thickBot="1" x14ac:dyDescent="0.3">
      <c r="A156" s="291"/>
      <c r="B156" s="212" t="s">
        <v>30</v>
      </c>
      <c r="C156" s="212" t="s">
        <v>32</v>
      </c>
      <c r="D156" s="212" t="s">
        <v>17</v>
      </c>
      <c r="E156" s="298" t="s">
        <v>34</v>
      </c>
      <c r="F156" s="298"/>
      <c r="G156" s="299"/>
      <c r="H156" s="300"/>
      <c r="I156" s="301"/>
      <c r="J156" s="12" t="s">
        <v>38</v>
      </c>
      <c r="K156" s="13"/>
      <c r="L156" s="86"/>
      <c r="M156" s="234"/>
      <c r="N156" s="2"/>
      <c r="V156" s="50"/>
    </row>
    <row r="157" spans="1:22" ht="31.2" thickBot="1" x14ac:dyDescent="0.3">
      <c r="A157" s="292"/>
      <c r="B157" s="8" t="s">
        <v>1677</v>
      </c>
      <c r="C157" s="8" t="s">
        <v>1322</v>
      </c>
      <c r="D157" s="80">
        <v>43631</v>
      </c>
      <c r="E157" s="10" t="s">
        <v>2</v>
      </c>
      <c r="F157" s="11" t="s">
        <v>1323</v>
      </c>
      <c r="G157" s="302"/>
      <c r="H157" s="303"/>
      <c r="I157" s="304"/>
      <c r="J157" s="12" t="s">
        <v>39</v>
      </c>
      <c r="K157" s="13"/>
      <c r="L157" s="86"/>
      <c r="M157" s="234"/>
      <c r="N157" s="2"/>
      <c r="V157" s="50"/>
    </row>
    <row r="158" spans="1:22" ht="21.6" thickTop="1" thickBot="1" x14ac:dyDescent="0.3">
      <c r="A158" s="290">
        <f t="shared" ref="A158" si="32">A154+1</f>
        <v>36</v>
      </c>
      <c r="B158" s="74" t="s">
        <v>29</v>
      </c>
      <c r="C158" s="74" t="s">
        <v>31</v>
      </c>
      <c r="D158" s="74" t="s">
        <v>18</v>
      </c>
      <c r="E158" s="293" t="s">
        <v>33</v>
      </c>
      <c r="F158" s="293"/>
      <c r="G158" s="293" t="s">
        <v>24</v>
      </c>
      <c r="H158" s="294"/>
      <c r="I158" s="45"/>
      <c r="J158" s="42" t="s">
        <v>0</v>
      </c>
      <c r="K158" s="43"/>
      <c r="L158" s="84"/>
      <c r="M158" s="172"/>
      <c r="N158" s="2"/>
      <c r="V158" s="50"/>
    </row>
    <row r="159" spans="1:22" ht="21" thickBot="1" x14ac:dyDescent="0.3">
      <c r="A159" s="291"/>
      <c r="B159" s="7" t="s">
        <v>1324</v>
      </c>
      <c r="C159" s="7" t="s">
        <v>1681</v>
      </c>
      <c r="D159" s="4">
        <v>43705</v>
      </c>
      <c r="E159" s="7"/>
      <c r="F159" s="7" t="s">
        <v>1561</v>
      </c>
      <c r="G159" s="295" t="s">
        <v>1325</v>
      </c>
      <c r="H159" s="296"/>
      <c r="I159" s="297"/>
      <c r="J159" s="40" t="s">
        <v>37</v>
      </c>
      <c r="K159" s="40"/>
      <c r="L159" s="85"/>
      <c r="M159" s="235"/>
      <c r="N159" s="2"/>
      <c r="V159" s="50"/>
    </row>
    <row r="160" spans="1:22" ht="21" thickBot="1" x14ac:dyDescent="0.3">
      <c r="A160" s="291"/>
      <c r="B160" s="212" t="s">
        <v>30</v>
      </c>
      <c r="C160" s="212" t="s">
        <v>32</v>
      </c>
      <c r="D160" s="212" t="s">
        <v>17</v>
      </c>
      <c r="E160" s="298" t="s">
        <v>34</v>
      </c>
      <c r="F160" s="298"/>
      <c r="G160" s="299"/>
      <c r="H160" s="300"/>
      <c r="I160" s="301"/>
      <c r="J160" s="12" t="s">
        <v>38</v>
      </c>
      <c r="K160" s="13"/>
      <c r="L160" s="86" t="s">
        <v>1</v>
      </c>
      <c r="M160" s="234">
        <v>452</v>
      </c>
      <c r="N160" s="2"/>
      <c r="V160" s="50"/>
    </row>
    <row r="161" spans="1:22" ht="21" thickBot="1" x14ac:dyDescent="0.3">
      <c r="A161" s="292"/>
      <c r="B161" s="8" t="s">
        <v>1664</v>
      </c>
      <c r="C161" s="8" t="s">
        <v>1325</v>
      </c>
      <c r="D161" s="80">
        <v>43708</v>
      </c>
      <c r="E161" s="10" t="s">
        <v>2</v>
      </c>
      <c r="F161" s="11" t="s">
        <v>1326</v>
      </c>
      <c r="G161" s="302"/>
      <c r="H161" s="303"/>
      <c r="I161" s="304"/>
      <c r="J161" s="12" t="s">
        <v>39</v>
      </c>
      <c r="K161" s="13"/>
      <c r="L161" s="86" t="s">
        <v>1</v>
      </c>
      <c r="M161" s="234">
        <v>61</v>
      </c>
      <c r="N161" s="2"/>
      <c r="V161" s="50"/>
    </row>
    <row r="162" spans="1:22" ht="21.6" thickTop="1" thickBot="1" x14ac:dyDescent="0.3">
      <c r="A162" s="290">
        <f t="shared" ref="A162" si="33">A158+1</f>
        <v>37</v>
      </c>
      <c r="B162" s="74" t="s">
        <v>29</v>
      </c>
      <c r="C162" s="74" t="s">
        <v>31</v>
      </c>
      <c r="D162" s="74" t="s">
        <v>18</v>
      </c>
      <c r="E162" s="293" t="s">
        <v>33</v>
      </c>
      <c r="F162" s="293"/>
      <c r="G162" s="293" t="s">
        <v>24</v>
      </c>
      <c r="H162" s="294"/>
      <c r="I162" s="45"/>
      <c r="J162" s="42" t="s">
        <v>0</v>
      </c>
      <c r="K162" s="43"/>
      <c r="L162" s="84"/>
      <c r="M162" s="172"/>
      <c r="N162" s="2"/>
      <c r="V162" s="50"/>
    </row>
    <row r="163" spans="1:22" ht="41.4" thickBot="1" x14ac:dyDescent="0.3">
      <c r="A163" s="291"/>
      <c r="B163" s="7" t="s">
        <v>68</v>
      </c>
      <c r="C163" s="7" t="s">
        <v>1682</v>
      </c>
      <c r="D163" s="4">
        <v>43536</v>
      </c>
      <c r="E163" s="7"/>
      <c r="F163" s="7" t="s">
        <v>1327</v>
      </c>
      <c r="G163" s="295" t="s">
        <v>1328</v>
      </c>
      <c r="H163" s="296"/>
      <c r="I163" s="297"/>
      <c r="J163" s="40" t="s">
        <v>37</v>
      </c>
      <c r="K163" s="40"/>
      <c r="L163" s="85" t="s">
        <v>1</v>
      </c>
      <c r="M163" s="235">
        <v>860</v>
      </c>
      <c r="N163" s="2"/>
      <c r="V163" s="50"/>
    </row>
    <row r="164" spans="1:22" ht="21" thickBot="1" x14ac:dyDescent="0.3">
      <c r="A164" s="291"/>
      <c r="B164" s="212" t="s">
        <v>30</v>
      </c>
      <c r="C164" s="212" t="s">
        <v>32</v>
      </c>
      <c r="D164" s="212" t="s">
        <v>17</v>
      </c>
      <c r="E164" s="298" t="s">
        <v>34</v>
      </c>
      <c r="F164" s="298"/>
      <c r="G164" s="299"/>
      <c r="H164" s="300"/>
      <c r="I164" s="301"/>
      <c r="J164" s="12" t="s">
        <v>38</v>
      </c>
      <c r="K164" s="13"/>
      <c r="L164" s="86" t="s">
        <v>1</v>
      </c>
      <c r="M164" s="234">
        <v>4570</v>
      </c>
      <c r="N164" s="2"/>
      <c r="V164" s="50"/>
    </row>
    <row r="165" spans="1:22" ht="21" thickBot="1" x14ac:dyDescent="0.3">
      <c r="A165" s="292"/>
      <c r="B165" s="8" t="s">
        <v>1664</v>
      </c>
      <c r="C165" s="8" t="s">
        <v>1328</v>
      </c>
      <c r="D165" s="186">
        <v>43541</v>
      </c>
      <c r="E165" s="206" t="s">
        <v>2</v>
      </c>
      <c r="F165" s="187" t="s">
        <v>1329</v>
      </c>
      <c r="G165" s="302"/>
      <c r="H165" s="303"/>
      <c r="I165" s="304"/>
      <c r="J165" s="12" t="s">
        <v>39</v>
      </c>
      <c r="K165" s="13"/>
      <c r="L165" s="86"/>
      <c r="M165" s="234"/>
      <c r="N165" s="2"/>
      <c r="V165" s="50"/>
    </row>
    <row r="166" spans="1:22" ht="21.6" thickTop="1" thickBot="1" x14ac:dyDescent="0.3">
      <c r="A166" s="290">
        <f t="shared" ref="A166" si="34">A162+1</f>
        <v>38</v>
      </c>
      <c r="B166" s="74" t="s">
        <v>29</v>
      </c>
      <c r="C166" s="74" t="s">
        <v>31</v>
      </c>
      <c r="D166" s="74" t="s">
        <v>18</v>
      </c>
      <c r="E166" s="293" t="s">
        <v>33</v>
      </c>
      <c r="F166" s="293"/>
      <c r="G166" s="293" t="s">
        <v>24</v>
      </c>
      <c r="H166" s="294"/>
      <c r="I166" s="45"/>
      <c r="J166" s="42" t="s">
        <v>0</v>
      </c>
      <c r="K166" s="43"/>
      <c r="L166" s="84"/>
      <c r="M166" s="172"/>
      <c r="N166" s="2"/>
      <c r="V166" s="50"/>
    </row>
    <row r="167" spans="1:22" ht="41.4" thickBot="1" x14ac:dyDescent="0.3">
      <c r="A167" s="291"/>
      <c r="B167" s="7" t="s">
        <v>1330</v>
      </c>
      <c r="C167" s="7" t="s">
        <v>1683</v>
      </c>
      <c r="D167" s="4">
        <v>43554</v>
      </c>
      <c r="E167" s="7"/>
      <c r="F167" s="7" t="s">
        <v>804</v>
      </c>
      <c r="G167" s="295" t="s">
        <v>1331</v>
      </c>
      <c r="H167" s="296"/>
      <c r="I167" s="297"/>
      <c r="J167" s="40" t="s">
        <v>37</v>
      </c>
      <c r="K167" s="40"/>
      <c r="L167" s="85" t="s">
        <v>1</v>
      </c>
      <c r="M167" s="235">
        <v>1692</v>
      </c>
      <c r="N167" s="2"/>
      <c r="V167" s="50"/>
    </row>
    <row r="168" spans="1:22" ht="21" thickBot="1" x14ac:dyDescent="0.3">
      <c r="A168" s="291"/>
      <c r="B168" s="212" t="s">
        <v>30</v>
      </c>
      <c r="C168" s="212" t="s">
        <v>32</v>
      </c>
      <c r="D168" s="212" t="s">
        <v>17</v>
      </c>
      <c r="E168" s="298" t="s">
        <v>34</v>
      </c>
      <c r="F168" s="298"/>
      <c r="G168" s="299"/>
      <c r="H168" s="300"/>
      <c r="I168" s="301"/>
      <c r="J168" s="12" t="s">
        <v>38</v>
      </c>
      <c r="K168" s="13"/>
      <c r="L168" s="86"/>
      <c r="M168" s="234"/>
      <c r="N168" s="2"/>
      <c r="V168" s="50"/>
    </row>
    <row r="169" spans="1:22" ht="31.2" thickBot="1" x14ac:dyDescent="0.3">
      <c r="A169" s="292"/>
      <c r="B169" s="8" t="s">
        <v>1684</v>
      </c>
      <c r="C169" s="8" t="s">
        <v>1331</v>
      </c>
      <c r="D169" s="80">
        <v>43561</v>
      </c>
      <c r="E169" s="10" t="s">
        <v>2</v>
      </c>
      <c r="F169" s="11" t="s">
        <v>1332</v>
      </c>
      <c r="G169" s="302"/>
      <c r="H169" s="303"/>
      <c r="I169" s="304"/>
      <c r="J169" s="12" t="s">
        <v>39</v>
      </c>
      <c r="K169" s="13"/>
      <c r="L169" s="86" t="s">
        <v>1</v>
      </c>
      <c r="M169" s="234">
        <v>138</v>
      </c>
      <c r="N169" s="2"/>
      <c r="V169" s="50"/>
    </row>
    <row r="170" spans="1:22" ht="21.6" thickTop="1" thickBot="1" x14ac:dyDescent="0.3">
      <c r="A170" s="290">
        <f t="shared" ref="A170" si="35">A166+1</f>
        <v>39</v>
      </c>
      <c r="B170" s="74" t="s">
        <v>29</v>
      </c>
      <c r="C170" s="74" t="s">
        <v>31</v>
      </c>
      <c r="D170" s="74" t="s">
        <v>18</v>
      </c>
      <c r="E170" s="293" t="s">
        <v>33</v>
      </c>
      <c r="F170" s="293"/>
      <c r="G170" s="293" t="s">
        <v>24</v>
      </c>
      <c r="H170" s="294"/>
      <c r="I170" s="45"/>
      <c r="J170" s="42" t="s">
        <v>0</v>
      </c>
      <c r="K170" s="43"/>
      <c r="L170" s="84"/>
      <c r="M170" s="172"/>
      <c r="N170" s="2"/>
      <c r="V170" s="50"/>
    </row>
    <row r="171" spans="1:22" ht="31.2" thickBot="1" x14ac:dyDescent="0.3">
      <c r="A171" s="291"/>
      <c r="B171" s="7" t="s">
        <v>1563</v>
      </c>
      <c r="C171" s="7" t="s">
        <v>1686</v>
      </c>
      <c r="D171" s="4">
        <v>43618</v>
      </c>
      <c r="E171" s="7"/>
      <c r="F171" s="7" t="s">
        <v>1562</v>
      </c>
      <c r="G171" s="295" t="s">
        <v>1333</v>
      </c>
      <c r="H171" s="296"/>
      <c r="I171" s="297"/>
      <c r="J171" s="40" t="s">
        <v>37</v>
      </c>
      <c r="K171" s="40"/>
      <c r="L171" s="85" t="s">
        <v>1</v>
      </c>
      <c r="M171" s="235">
        <v>470</v>
      </c>
      <c r="N171" s="2"/>
      <c r="V171" s="50"/>
    </row>
    <row r="172" spans="1:22" ht="21" thickBot="1" x14ac:dyDescent="0.3">
      <c r="A172" s="291"/>
      <c r="B172" s="212" t="s">
        <v>30</v>
      </c>
      <c r="C172" s="212" t="s">
        <v>32</v>
      </c>
      <c r="D172" s="212" t="s">
        <v>17</v>
      </c>
      <c r="E172" s="298" t="s">
        <v>34</v>
      </c>
      <c r="F172" s="298"/>
      <c r="G172" s="299"/>
      <c r="H172" s="300"/>
      <c r="I172" s="301"/>
      <c r="J172" s="12" t="s">
        <v>38</v>
      </c>
      <c r="K172" s="13"/>
      <c r="L172" s="86" t="s">
        <v>1</v>
      </c>
      <c r="M172" s="234">
        <v>686</v>
      </c>
      <c r="N172" s="2"/>
      <c r="V172" s="50"/>
    </row>
    <row r="173" spans="1:22" ht="21" thickBot="1" x14ac:dyDescent="0.3">
      <c r="A173" s="292"/>
      <c r="B173" s="8" t="s">
        <v>1685</v>
      </c>
      <c r="C173" s="8" t="s">
        <v>1333</v>
      </c>
      <c r="D173" s="80">
        <v>43623</v>
      </c>
      <c r="E173" s="10" t="s">
        <v>2</v>
      </c>
      <c r="F173" s="11" t="s">
        <v>1334</v>
      </c>
      <c r="G173" s="302"/>
      <c r="H173" s="303"/>
      <c r="I173" s="304"/>
      <c r="J173" s="12" t="s">
        <v>39</v>
      </c>
      <c r="K173" s="13"/>
      <c r="L173" s="86" t="s">
        <v>1</v>
      </c>
      <c r="M173" s="234">
        <v>127</v>
      </c>
      <c r="N173" s="2"/>
      <c r="V173" s="50"/>
    </row>
    <row r="174" spans="1:22" ht="21.6" thickTop="1" thickBot="1" x14ac:dyDescent="0.3">
      <c r="A174" s="290">
        <f t="shared" ref="A174" si="36">A170+1</f>
        <v>40</v>
      </c>
      <c r="B174" s="74" t="s">
        <v>29</v>
      </c>
      <c r="C174" s="74" t="s">
        <v>31</v>
      </c>
      <c r="D174" s="74" t="s">
        <v>18</v>
      </c>
      <c r="E174" s="293" t="s">
        <v>33</v>
      </c>
      <c r="F174" s="293"/>
      <c r="G174" s="293" t="s">
        <v>24</v>
      </c>
      <c r="H174" s="294"/>
      <c r="I174" s="45"/>
      <c r="J174" s="42" t="s">
        <v>0</v>
      </c>
      <c r="K174" s="43"/>
      <c r="L174" s="84"/>
      <c r="M174" s="172"/>
      <c r="N174" s="2"/>
      <c r="V174" s="50"/>
    </row>
    <row r="175" spans="1:22" ht="51.6" thickBot="1" x14ac:dyDescent="0.3">
      <c r="A175" s="291"/>
      <c r="B175" s="7" t="s">
        <v>1335</v>
      </c>
      <c r="C175" s="7" t="s">
        <v>1336</v>
      </c>
      <c r="D175" s="4">
        <v>43632</v>
      </c>
      <c r="E175" s="7"/>
      <c r="F175" s="7" t="s">
        <v>817</v>
      </c>
      <c r="G175" s="295" t="s">
        <v>1337</v>
      </c>
      <c r="H175" s="296"/>
      <c r="I175" s="297"/>
      <c r="J175" s="40" t="s">
        <v>37</v>
      </c>
      <c r="K175" s="40"/>
      <c r="L175" s="85" t="s">
        <v>1</v>
      </c>
      <c r="M175" s="235">
        <v>608</v>
      </c>
      <c r="N175" s="2"/>
      <c r="V175" s="50"/>
    </row>
    <row r="176" spans="1:22" ht="21" thickBot="1" x14ac:dyDescent="0.3">
      <c r="A176" s="291"/>
      <c r="B176" s="212" t="s">
        <v>30</v>
      </c>
      <c r="C176" s="212" t="s">
        <v>32</v>
      </c>
      <c r="D176" s="212" t="s">
        <v>17</v>
      </c>
      <c r="E176" s="298" t="s">
        <v>34</v>
      </c>
      <c r="F176" s="298"/>
      <c r="G176" s="299"/>
      <c r="H176" s="300"/>
      <c r="I176" s="301"/>
      <c r="J176" s="12" t="s">
        <v>38</v>
      </c>
      <c r="K176" s="13"/>
      <c r="L176" s="86" t="s">
        <v>1</v>
      </c>
      <c r="M176" s="234">
        <v>267</v>
      </c>
      <c r="N176" s="2"/>
      <c r="V176" s="50"/>
    </row>
    <row r="177" spans="1:22" ht="31.2" thickBot="1" x14ac:dyDescent="0.3">
      <c r="A177" s="292"/>
      <c r="B177" s="8" t="s">
        <v>1677</v>
      </c>
      <c r="C177" s="8" t="s">
        <v>1337</v>
      </c>
      <c r="D177" s="4">
        <v>43636</v>
      </c>
      <c r="E177" s="10" t="s">
        <v>2</v>
      </c>
      <c r="F177" s="11" t="s">
        <v>1338</v>
      </c>
      <c r="G177" s="302"/>
      <c r="H177" s="303"/>
      <c r="I177" s="304"/>
      <c r="J177" s="12" t="s">
        <v>39</v>
      </c>
      <c r="K177" s="13"/>
      <c r="L177" s="86" t="s">
        <v>1</v>
      </c>
      <c r="M177" s="234">
        <v>143</v>
      </c>
      <c r="N177" s="2"/>
      <c r="V177" s="50"/>
    </row>
    <row r="178" spans="1:22" ht="21.6" thickTop="1" thickBot="1" x14ac:dyDescent="0.3">
      <c r="A178" s="290">
        <f t="shared" ref="A178" si="37">A174+1</f>
        <v>41</v>
      </c>
      <c r="B178" s="74" t="s">
        <v>29</v>
      </c>
      <c r="C178" s="74" t="s">
        <v>31</v>
      </c>
      <c r="D178" s="74" t="s">
        <v>18</v>
      </c>
      <c r="E178" s="293" t="s">
        <v>33</v>
      </c>
      <c r="F178" s="293"/>
      <c r="G178" s="293" t="s">
        <v>24</v>
      </c>
      <c r="H178" s="294"/>
      <c r="I178" s="45"/>
      <c r="J178" s="42" t="s">
        <v>0</v>
      </c>
      <c r="K178" s="43"/>
      <c r="L178" s="84"/>
      <c r="M178" s="172"/>
      <c r="N178" s="2"/>
      <c r="V178" s="50"/>
    </row>
    <row r="179" spans="1:22" ht="72" thickBot="1" x14ac:dyDescent="0.3">
      <c r="A179" s="291"/>
      <c r="B179" s="7" t="s">
        <v>1564</v>
      </c>
      <c r="C179" s="7" t="s">
        <v>1726</v>
      </c>
      <c r="D179" s="4">
        <v>43555</v>
      </c>
      <c r="E179" s="7"/>
      <c r="F179" s="7" t="s">
        <v>949</v>
      </c>
      <c r="G179" s="295" t="s">
        <v>1492</v>
      </c>
      <c r="H179" s="296"/>
      <c r="I179" s="297"/>
      <c r="J179" s="40" t="s">
        <v>37</v>
      </c>
      <c r="K179" s="40"/>
      <c r="L179" s="85" t="s">
        <v>1</v>
      </c>
      <c r="M179" s="235">
        <v>133</v>
      </c>
      <c r="N179" s="2"/>
      <c r="V179" s="50">
        <v>0</v>
      </c>
    </row>
    <row r="180" spans="1:22" ht="21" thickBot="1" x14ac:dyDescent="0.3">
      <c r="A180" s="291"/>
      <c r="B180" s="212" t="s">
        <v>30</v>
      </c>
      <c r="C180" s="212" t="s">
        <v>32</v>
      </c>
      <c r="D180" s="212" t="s">
        <v>17</v>
      </c>
      <c r="E180" s="298" t="s">
        <v>34</v>
      </c>
      <c r="F180" s="298"/>
      <c r="G180" s="299"/>
      <c r="H180" s="300"/>
      <c r="I180" s="301"/>
      <c r="J180" s="12" t="s">
        <v>38</v>
      </c>
      <c r="K180" s="13"/>
      <c r="L180" s="86" t="s">
        <v>1</v>
      </c>
      <c r="M180" s="234">
        <v>558</v>
      </c>
      <c r="N180" s="2"/>
      <c r="V180" s="50"/>
    </row>
    <row r="181" spans="1:22" ht="31.2" thickBot="1" x14ac:dyDescent="0.3">
      <c r="A181" s="292"/>
      <c r="B181" s="8" t="s">
        <v>1658</v>
      </c>
      <c r="C181" s="8" t="s">
        <v>1492</v>
      </c>
      <c r="D181" s="80">
        <v>43556</v>
      </c>
      <c r="E181" s="10" t="s">
        <v>2</v>
      </c>
      <c r="F181" s="11" t="s">
        <v>1339</v>
      </c>
      <c r="G181" s="302"/>
      <c r="H181" s="303"/>
      <c r="I181" s="304"/>
      <c r="J181" s="12" t="s">
        <v>39</v>
      </c>
      <c r="K181" s="13"/>
      <c r="L181" s="86" t="s">
        <v>1</v>
      </c>
      <c r="M181" s="234">
        <v>42</v>
      </c>
      <c r="N181" s="2"/>
      <c r="V181" s="50"/>
    </row>
    <row r="182" spans="1:22" ht="21.6" thickTop="1" thickBot="1" x14ac:dyDescent="0.3">
      <c r="A182" s="290">
        <f t="shared" ref="A182" si="38">A178+1</f>
        <v>42</v>
      </c>
      <c r="B182" s="74" t="s">
        <v>29</v>
      </c>
      <c r="C182" s="74" t="s">
        <v>31</v>
      </c>
      <c r="D182" s="74" t="s">
        <v>18</v>
      </c>
      <c r="E182" s="293" t="s">
        <v>33</v>
      </c>
      <c r="F182" s="293"/>
      <c r="G182" s="293" t="s">
        <v>24</v>
      </c>
      <c r="H182" s="294"/>
      <c r="I182" s="45"/>
      <c r="J182" s="42" t="s">
        <v>0</v>
      </c>
      <c r="K182" s="43"/>
      <c r="L182" s="84"/>
      <c r="M182" s="172"/>
      <c r="N182" s="2"/>
      <c r="V182" s="50"/>
    </row>
    <row r="183" spans="1:22" ht="21" thickBot="1" x14ac:dyDescent="0.3">
      <c r="A183" s="291"/>
      <c r="B183" s="7" t="s">
        <v>72</v>
      </c>
      <c r="C183" s="7" t="s">
        <v>1649</v>
      </c>
      <c r="D183" s="4">
        <v>43604</v>
      </c>
      <c r="E183" s="7"/>
      <c r="F183" s="7" t="s">
        <v>1315</v>
      </c>
      <c r="G183" s="295" t="s">
        <v>1331</v>
      </c>
      <c r="H183" s="296"/>
      <c r="I183" s="297"/>
      <c r="J183" s="40" t="s">
        <v>37</v>
      </c>
      <c r="K183" s="40"/>
      <c r="L183" s="85" t="s">
        <v>1</v>
      </c>
      <c r="M183" s="235">
        <v>1416</v>
      </c>
      <c r="N183" s="2"/>
      <c r="V183" s="50">
        <v>0</v>
      </c>
    </row>
    <row r="184" spans="1:22" ht="21" thickBot="1" x14ac:dyDescent="0.3">
      <c r="A184" s="291"/>
      <c r="B184" s="212" t="s">
        <v>30</v>
      </c>
      <c r="C184" s="212" t="s">
        <v>32</v>
      </c>
      <c r="D184" s="212" t="s">
        <v>17</v>
      </c>
      <c r="E184" s="298" t="s">
        <v>34</v>
      </c>
      <c r="F184" s="298"/>
      <c r="G184" s="299"/>
      <c r="H184" s="300"/>
      <c r="I184" s="301"/>
      <c r="J184" s="12" t="s">
        <v>38</v>
      </c>
      <c r="K184" s="13"/>
      <c r="L184" s="86"/>
      <c r="M184" s="234"/>
      <c r="N184" s="2"/>
      <c r="V184" s="50"/>
    </row>
    <row r="185" spans="1:22" ht="31.2" thickBot="1" x14ac:dyDescent="0.3">
      <c r="A185" s="292"/>
      <c r="B185" s="8" t="s">
        <v>1667</v>
      </c>
      <c r="C185" s="8" t="s">
        <v>1331</v>
      </c>
      <c r="D185" s="80">
        <v>43610</v>
      </c>
      <c r="E185" s="10" t="s">
        <v>2</v>
      </c>
      <c r="F185" s="11" t="s">
        <v>1340</v>
      </c>
      <c r="G185" s="302"/>
      <c r="H185" s="303"/>
      <c r="I185" s="304"/>
      <c r="J185" s="12" t="s">
        <v>39</v>
      </c>
      <c r="K185" s="13"/>
      <c r="L185" s="86" t="s">
        <v>1</v>
      </c>
      <c r="M185" s="234">
        <v>98</v>
      </c>
      <c r="N185" s="2"/>
      <c r="V185" s="50"/>
    </row>
    <row r="186" spans="1:22" ht="21.6" thickTop="1" thickBot="1" x14ac:dyDescent="0.3">
      <c r="A186" s="290">
        <f t="shared" ref="A186" si="39">A182+1</f>
        <v>43</v>
      </c>
      <c r="B186" s="74" t="s">
        <v>29</v>
      </c>
      <c r="C186" s="74" t="s">
        <v>31</v>
      </c>
      <c r="D186" s="74" t="s">
        <v>18</v>
      </c>
      <c r="E186" s="293" t="s">
        <v>33</v>
      </c>
      <c r="F186" s="293"/>
      <c r="G186" s="293" t="s">
        <v>24</v>
      </c>
      <c r="H186" s="294"/>
      <c r="I186" s="45"/>
      <c r="J186" s="42" t="s">
        <v>0</v>
      </c>
      <c r="K186" s="43"/>
      <c r="L186" s="84"/>
      <c r="M186" s="172"/>
      <c r="N186" s="2"/>
      <c r="V186" s="50"/>
    </row>
    <row r="187" spans="1:22" ht="51.6" thickBot="1" x14ac:dyDescent="0.3">
      <c r="A187" s="291"/>
      <c r="B187" s="7" t="s">
        <v>1341</v>
      </c>
      <c r="C187" s="7" t="s">
        <v>1650</v>
      </c>
      <c r="D187" s="4">
        <v>43632</v>
      </c>
      <c r="E187" s="7"/>
      <c r="F187" s="7" t="s">
        <v>1744</v>
      </c>
      <c r="G187" s="295" t="s">
        <v>1342</v>
      </c>
      <c r="H187" s="296"/>
      <c r="I187" s="297"/>
      <c r="J187" s="40" t="s">
        <v>37</v>
      </c>
      <c r="K187" s="40"/>
      <c r="L187" s="85" t="s">
        <v>1</v>
      </c>
      <c r="M187" s="235">
        <v>4712</v>
      </c>
      <c r="N187" s="2"/>
      <c r="V187" s="50">
        <v>0</v>
      </c>
    </row>
    <row r="188" spans="1:22" ht="21" thickBot="1" x14ac:dyDescent="0.3">
      <c r="A188" s="291"/>
      <c r="B188" s="212" t="s">
        <v>30</v>
      </c>
      <c r="C188" s="212" t="s">
        <v>32</v>
      </c>
      <c r="D188" s="212" t="s">
        <v>17</v>
      </c>
      <c r="E188" s="298" t="s">
        <v>34</v>
      </c>
      <c r="F188" s="298"/>
      <c r="G188" s="299"/>
      <c r="H188" s="300"/>
      <c r="I188" s="301"/>
      <c r="J188" s="12" t="s">
        <v>38</v>
      </c>
      <c r="K188" s="13"/>
      <c r="L188" s="86" t="s">
        <v>1</v>
      </c>
      <c r="M188" s="234">
        <v>669</v>
      </c>
      <c r="N188" s="2"/>
      <c r="V188" s="50"/>
    </row>
    <row r="189" spans="1:22" ht="21" thickBot="1" x14ac:dyDescent="0.3">
      <c r="A189" s="292"/>
      <c r="B189" s="8" t="s">
        <v>1664</v>
      </c>
      <c r="C189" s="8" t="s">
        <v>1342</v>
      </c>
      <c r="D189" s="80">
        <v>43658</v>
      </c>
      <c r="E189" s="10" t="s">
        <v>2</v>
      </c>
      <c r="F189" s="11" t="s">
        <v>1343</v>
      </c>
      <c r="G189" s="302"/>
      <c r="H189" s="303"/>
      <c r="I189" s="304"/>
      <c r="J189" s="12" t="s">
        <v>39</v>
      </c>
      <c r="K189" s="13"/>
      <c r="L189" s="86"/>
      <c r="M189" s="234"/>
      <c r="N189" s="2"/>
      <c r="Q189" s="230"/>
      <c r="V189" s="50"/>
    </row>
    <row r="190" spans="1:22" ht="21.6" thickTop="1" thickBot="1" x14ac:dyDescent="0.3">
      <c r="A190" s="290">
        <f t="shared" ref="A190" si="40">A186+1</f>
        <v>44</v>
      </c>
      <c r="B190" s="74" t="s">
        <v>29</v>
      </c>
      <c r="C190" s="74" t="s">
        <v>31</v>
      </c>
      <c r="D190" s="74" t="s">
        <v>18</v>
      </c>
      <c r="E190" s="293" t="s">
        <v>33</v>
      </c>
      <c r="F190" s="293"/>
      <c r="G190" s="293" t="s">
        <v>24</v>
      </c>
      <c r="H190" s="294"/>
      <c r="I190" s="45"/>
      <c r="J190" s="42" t="s">
        <v>0</v>
      </c>
      <c r="K190" s="43"/>
      <c r="L190" s="84"/>
      <c r="M190" s="172"/>
      <c r="N190" s="2"/>
      <c r="Q190" s="230"/>
      <c r="V190" s="50"/>
    </row>
    <row r="191" spans="1:22" ht="21" thickBot="1" x14ac:dyDescent="0.3">
      <c r="A191" s="291"/>
      <c r="B191" s="7" t="s">
        <v>1565</v>
      </c>
      <c r="C191" s="7" t="s">
        <v>1651</v>
      </c>
      <c r="D191" s="4">
        <v>43582</v>
      </c>
      <c r="E191" s="7"/>
      <c r="F191" s="7" t="s">
        <v>1189</v>
      </c>
      <c r="G191" s="295" t="s">
        <v>1344</v>
      </c>
      <c r="H191" s="296"/>
      <c r="I191" s="297"/>
      <c r="J191" s="40" t="s">
        <v>37</v>
      </c>
      <c r="K191" s="40"/>
      <c r="L191" s="85" t="s">
        <v>1</v>
      </c>
      <c r="M191" s="235">
        <v>1380</v>
      </c>
      <c r="N191" s="2"/>
      <c r="Q191" s="230"/>
      <c r="V191" s="50">
        <v>0</v>
      </c>
    </row>
    <row r="192" spans="1:22" ht="21" thickBot="1" x14ac:dyDescent="0.3">
      <c r="A192" s="291"/>
      <c r="B192" s="212" t="s">
        <v>30</v>
      </c>
      <c r="C192" s="212" t="s">
        <v>32</v>
      </c>
      <c r="D192" s="212" t="s">
        <v>17</v>
      </c>
      <c r="E192" s="298" t="s">
        <v>34</v>
      </c>
      <c r="F192" s="298"/>
      <c r="G192" s="299"/>
      <c r="H192" s="300"/>
      <c r="I192" s="301"/>
      <c r="J192" s="12" t="s">
        <v>38</v>
      </c>
      <c r="K192" s="13"/>
      <c r="L192" s="86" t="s">
        <v>1</v>
      </c>
      <c r="M192" s="234">
        <v>1700</v>
      </c>
      <c r="N192" s="2"/>
      <c r="Q192" s="230"/>
      <c r="V192" s="50"/>
    </row>
    <row r="193" spans="1:22" ht="31.2" thickBot="1" x14ac:dyDescent="0.3">
      <c r="A193" s="292"/>
      <c r="B193" s="8" t="s">
        <v>1687</v>
      </c>
      <c r="C193" s="8" t="s">
        <v>1344</v>
      </c>
      <c r="D193" s="80">
        <v>43589</v>
      </c>
      <c r="E193" s="10" t="s">
        <v>2</v>
      </c>
      <c r="F193" s="11" t="s">
        <v>1345</v>
      </c>
      <c r="G193" s="302"/>
      <c r="H193" s="303"/>
      <c r="I193" s="304"/>
      <c r="J193" s="12" t="s">
        <v>39</v>
      </c>
      <c r="K193" s="13"/>
      <c r="L193" s="86" t="s">
        <v>1</v>
      </c>
      <c r="M193" s="234">
        <v>57</v>
      </c>
      <c r="N193" s="2"/>
      <c r="Q193" s="230"/>
      <c r="V193" s="50"/>
    </row>
    <row r="194" spans="1:22" ht="21.6" thickTop="1" thickBot="1" x14ac:dyDescent="0.3">
      <c r="A194" s="290">
        <f t="shared" ref="A194" si="41">A190+1</f>
        <v>45</v>
      </c>
      <c r="B194" s="74" t="s">
        <v>29</v>
      </c>
      <c r="C194" s="74" t="s">
        <v>31</v>
      </c>
      <c r="D194" s="74" t="s">
        <v>18</v>
      </c>
      <c r="E194" s="293" t="s">
        <v>33</v>
      </c>
      <c r="F194" s="293"/>
      <c r="G194" s="293" t="s">
        <v>24</v>
      </c>
      <c r="H194" s="294"/>
      <c r="I194" s="45"/>
      <c r="J194" s="42" t="s">
        <v>0</v>
      </c>
      <c r="K194" s="43"/>
      <c r="L194" s="84"/>
      <c r="M194" s="172"/>
      <c r="N194" s="2"/>
      <c r="Q194" s="230"/>
      <c r="V194" s="50"/>
    </row>
    <row r="195" spans="1:22" ht="13.8" thickBot="1" x14ac:dyDescent="0.3">
      <c r="A195" s="291"/>
      <c r="B195" s="7" t="s">
        <v>1346</v>
      </c>
      <c r="C195" s="7" t="s">
        <v>1652</v>
      </c>
      <c r="D195" s="4">
        <v>43641</v>
      </c>
      <c r="E195" s="7"/>
      <c r="F195" s="7" t="s">
        <v>1745</v>
      </c>
      <c r="G195" s="295" t="s">
        <v>1347</v>
      </c>
      <c r="H195" s="296"/>
      <c r="I195" s="297"/>
      <c r="J195" s="40" t="s">
        <v>37</v>
      </c>
      <c r="K195" s="40"/>
      <c r="L195" s="85" t="s">
        <v>1</v>
      </c>
      <c r="M195" s="235">
        <v>213</v>
      </c>
      <c r="N195" s="2"/>
      <c r="Q195" s="230"/>
      <c r="V195" s="50">
        <v>0</v>
      </c>
    </row>
    <row r="196" spans="1:22" ht="21" thickBot="1" x14ac:dyDescent="0.3">
      <c r="A196" s="291"/>
      <c r="B196" s="212" t="s">
        <v>30</v>
      </c>
      <c r="C196" s="212" t="s">
        <v>32</v>
      </c>
      <c r="D196" s="212" t="s">
        <v>17</v>
      </c>
      <c r="E196" s="298" t="s">
        <v>34</v>
      </c>
      <c r="F196" s="298"/>
      <c r="G196" s="299"/>
      <c r="H196" s="300"/>
      <c r="I196" s="301"/>
      <c r="J196" s="12" t="s">
        <v>38</v>
      </c>
      <c r="K196" s="13"/>
      <c r="L196" s="86" t="s">
        <v>1</v>
      </c>
      <c r="M196" s="234">
        <v>1181</v>
      </c>
      <c r="N196" s="2"/>
      <c r="Q196" s="230"/>
      <c r="V196" s="50"/>
    </row>
    <row r="197" spans="1:22" ht="31.2" thickBot="1" x14ac:dyDescent="0.3">
      <c r="A197" s="292"/>
      <c r="B197" s="8" t="s">
        <v>1667</v>
      </c>
      <c r="C197" s="8" t="s">
        <v>1347</v>
      </c>
      <c r="D197" s="80">
        <v>43643</v>
      </c>
      <c r="E197" s="10" t="s">
        <v>2</v>
      </c>
      <c r="F197" s="11" t="s">
        <v>1348</v>
      </c>
      <c r="G197" s="302"/>
      <c r="H197" s="303"/>
      <c r="I197" s="304"/>
      <c r="J197" s="12" t="s">
        <v>39</v>
      </c>
      <c r="K197" s="13"/>
      <c r="L197" s="86" t="s">
        <v>1</v>
      </c>
      <c r="M197" s="234">
        <v>50</v>
      </c>
      <c r="N197" s="2"/>
      <c r="Q197" s="230"/>
      <c r="V197" s="50"/>
    </row>
    <row r="198" spans="1:22" ht="21.6" thickTop="1" thickBot="1" x14ac:dyDescent="0.3">
      <c r="A198" s="290">
        <f t="shared" ref="A198" si="42">A194+1</f>
        <v>46</v>
      </c>
      <c r="B198" s="74" t="s">
        <v>29</v>
      </c>
      <c r="C198" s="74" t="s">
        <v>31</v>
      </c>
      <c r="D198" s="74" t="s">
        <v>18</v>
      </c>
      <c r="E198" s="293" t="s">
        <v>33</v>
      </c>
      <c r="F198" s="293"/>
      <c r="G198" s="293" t="s">
        <v>24</v>
      </c>
      <c r="H198" s="294"/>
      <c r="I198" s="45"/>
      <c r="J198" s="42" t="s">
        <v>0</v>
      </c>
      <c r="K198" s="43"/>
      <c r="L198" s="84"/>
      <c r="M198" s="172"/>
      <c r="N198" s="2"/>
      <c r="Q198" s="230"/>
      <c r="V198" s="50"/>
    </row>
    <row r="199" spans="1:22" ht="31.2" thickBot="1" x14ac:dyDescent="0.3">
      <c r="A199" s="291"/>
      <c r="B199" s="7" t="s">
        <v>1346</v>
      </c>
      <c r="C199" s="7" t="s">
        <v>1727</v>
      </c>
      <c r="D199" s="4">
        <v>43697</v>
      </c>
      <c r="E199" s="7"/>
      <c r="F199" s="7" t="s">
        <v>278</v>
      </c>
      <c r="G199" s="295" t="s">
        <v>1493</v>
      </c>
      <c r="H199" s="296"/>
      <c r="I199" s="297"/>
      <c r="J199" s="40" t="s">
        <v>37</v>
      </c>
      <c r="K199" s="40"/>
      <c r="L199" s="85" t="s">
        <v>1</v>
      </c>
      <c r="M199" s="235">
        <v>620</v>
      </c>
      <c r="N199" s="2"/>
      <c r="Q199" s="230"/>
      <c r="V199" s="50">
        <v>0</v>
      </c>
    </row>
    <row r="200" spans="1:22" ht="21" thickBot="1" x14ac:dyDescent="0.3">
      <c r="A200" s="291"/>
      <c r="B200" s="212" t="s">
        <v>30</v>
      </c>
      <c r="C200" s="212" t="s">
        <v>32</v>
      </c>
      <c r="D200" s="212" t="s">
        <v>17</v>
      </c>
      <c r="E200" s="298" t="s">
        <v>34</v>
      </c>
      <c r="F200" s="298"/>
      <c r="G200" s="299"/>
      <c r="H200" s="300"/>
      <c r="I200" s="301"/>
      <c r="J200" s="12" t="s">
        <v>38</v>
      </c>
      <c r="K200" s="13"/>
      <c r="L200" s="86"/>
      <c r="M200" s="234"/>
      <c r="N200" s="2"/>
      <c r="Q200" s="230"/>
      <c r="V200" s="50"/>
    </row>
    <row r="201" spans="1:22" ht="31.2" thickBot="1" x14ac:dyDescent="0.3">
      <c r="A201" s="292"/>
      <c r="B201" s="8" t="s">
        <v>1667</v>
      </c>
      <c r="C201" s="8" t="s">
        <v>1493</v>
      </c>
      <c r="D201" s="80">
        <v>43702</v>
      </c>
      <c r="E201" s="10" t="s">
        <v>2</v>
      </c>
      <c r="F201" s="11" t="s">
        <v>1349</v>
      </c>
      <c r="G201" s="302"/>
      <c r="H201" s="303"/>
      <c r="I201" s="304"/>
      <c r="J201" s="12" t="s">
        <v>39</v>
      </c>
      <c r="K201" s="13"/>
      <c r="L201" s="86" t="s">
        <v>1</v>
      </c>
      <c r="M201" s="234">
        <v>110</v>
      </c>
      <c r="N201" s="2"/>
      <c r="Q201" s="230"/>
      <c r="V201" s="50"/>
    </row>
    <row r="202" spans="1:22" ht="21.6" thickTop="1" thickBot="1" x14ac:dyDescent="0.3">
      <c r="A202" s="290">
        <f t="shared" ref="A202" si="43">A198+1</f>
        <v>47</v>
      </c>
      <c r="B202" s="74" t="s">
        <v>29</v>
      </c>
      <c r="C202" s="74" t="s">
        <v>31</v>
      </c>
      <c r="D202" s="74" t="s">
        <v>18</v>
      </c>
      <c r="E202" s="293" t="s">
        <v>33</v>
      </c>
      <c r="F202" s="293"/>
      <c r="G202" s="293" t="s">
        <v>24</v>
      </c>
      <c r="H202" s="294"/>
      <c r="I202" s="45"/>
      <c r="J202" s="42" t="s">
        <v>0</v>
      </c>
      <c r="K202" s="43"/>
      <c r="L202" s="84"/>
      <c r="M202" s="172"/>
      <c r="N202" s="2"/>
      <c r="Q202" s="230"/>
      <c r="V202" s="50"/>
    </row>
    <row r="203" spans="1:22" ht="61.8" thickBot="1" x14ac:dyDescent="0.3">
      <c r="A203" s="291"/>
      <c r="B203" s="7" t="s">
        <v>1566</v>
      </c>
      <c r="C203" s="7" t="s">
        <v>1568</v>
      </c>
      <c r="D203" s="4">
        <v>43593</v>
      </c>
      <c r="E203" s="7"/>
      <c r="F203" s="7" t="s">
        <v>955</v>
      </c>
      <c r="G203" s="295" t="s">
        <v>1350</v>
      </c>
      <c r="H203" s="296"/>
      <c r="I203" s="297"/>
      <c r="J203" s="40" t="s">
        <v>37</v>
      </c>
      <c r="K203" s="40"/>
      <c r="L203" s="85" t="s">
        <v>1</v>
      </c>
      <c r="M203" s="235">
        <v>169</v>
      </c>
      <c r="N203" s="2"/>
      <c r="Q203" s="230"/>
      <c r="V203" s="50">
        <v>0</v>
      </c>
    </row>
    <row r="204" spans="1:22" ht="21" thickBot="1" x14ac:dyDescent="0.3">
      <c r="A204" s="291"/>
      <c r="B204" s="212" t="s">
        <v>30</v>
      </c>
      <c r="C204" s="212" t="s">
        <v>32</v>
      </c>
      <c r="D204" s="212" t="s">
        <v>17</v>
      </c>
      <c r="E204" s="298" t="s">
        <v>34</v>
      </c>
      <c r="F204" s="298"/>
      <c r="G204" s="299"/>
      <c r="H204" s="300"/>
      <c r="I204" s="301"/>
      <c r="J204" s="12" t="s">
        <v>38</v>
      </c>
      <c r="K204" s="13"/>
      <c r="L204" s="86" t="s">
        <v>1</v>
      </c>
      <c r="M204" s="234">
        <v>322</v>
      </c>
      <c r="N204" s="2"/>
      <c r="V204" s="50"/>
    </row>
    <row r="205" spans="1:22" ht="21" thickBot="1" x14ac:dyDescent="0.3">
      <c r="A205" s="292"/>
      <c r="B205" s="8" t="s">
        <v>1688</v>
      </c>
      <c r="C205" s="8" t="s">
        <v>1350</v>
      </c>
      <c r="D205" s="80">
        <v>43595</v>
      </c>
      <c r="E205" s="10" t="s">
        <v>2</v>
      </c>
      <c r="F205" s="11" t="s">
        <v>1351</v>
      </c>
      <c r="G205" s="302"/>
      <c r="H205" s="303"/>
      <c r="I205" s="304"/>
      <c r="J205" s="12" t="s">
        <v>39</v>
      </c>
      <c r="K205" s="13"/>
      <c r="L205" s="86" t="s">
        <v>1</v>
      </c>
      <c r="M205" s="234">
        <v>248</v>
      </c>
      <c r="N205" s="2"/>
      <c r="V205" s="50"/>
    </row>
    <row r="206" spans="1:22" ht="21.6" thickTop="1" thickBot="1" x14ac:dyDescent="0.3">
      <c r="A206" s="290">
        <f t="shared" ref="A206" si="44">A202+1</f>
        <v>48</v>
      </c>
      <c r="B206" s="74" t="s">
        <v>29</v>
      </c>
      <c r="C206" s="74" t="s">
        <v>31</v>
      </c>
      <c r="D206" s="74" t="s">
        <v>18</v>
      </c>
      <c r="E206" s="293" t="s">
        <v>33</v>
      </c>
      <c r="F206" s="293"/>
      <c r="G206" s="293" t="s">
        <v>24</v>
      </c>
      <c r="H206" s="294"/>
      <c r="I206" s="45"/>
      <c r="J206" s="42" t="s">
        <v>0</v>
      </c>
      <c r="K206" s="43"/>
      <c r="L206" s="84"/>
      <c r="M206" s="172"/>
      <c r="N206" s="2"/>
      <c r="V206" s="50"/>
    </row>
    <row r="207" spans="1:22" ht="82.2" thickBot="1" x14ac:dyDescent="0.3">
      <c r="A207" s="291"/>
      <c r="B207" s="7" t="s">
        <v>1567</v>
      </c>
      <c r="C207" s="7" t="s">
        <v>1569</v>
      </c>
      <c r="D207" s="4">
        <v>43555</v>
      </c>
      <c r="E207" s="7"/>
      <c r="F207" s="7" t="s">
        <v>1048</v>
      </c>
      <c r="G207" s="295" t="s">
        <v>1352</v>
      </c>
      <c r="H207" s="296"/>
      <c r="I207" s="297"/>
      <c r="J207" s="40" t="s">
        <v>37</v>
      </c>
      <c r="K207" s="40"/>
      <c r="L207" s="85" t="s">
        <v>1</v>
      </c>
      <c r="M207" s="235">
        <v>2376</v>
      </c>
      <c r="N207" s="2"/>
      <c r="V207" s="50">
        <v>0</v>
      </c>
    </row>
    <row r="208" spans="1:22" ht="21" thickBot="1" x14ac:dyDescent="0.3">
      <c r="A208" s="291"/>
      <c r="B208" s="212" t="s">
        <v>30</v>
      </c>
      <c r="C208" s="212" t="s">
        <v>32</v>
      </c>
      <c r="D208" s="212" t="s">
        <v>17</v>
      </c>
      <c r="E208" s="298" t="s">
        <v>34</v>
      </c>
      <c r="F208" s="298"/>
      <c r="G208" s="299"/>
      <c r="H208" s="300"/>
      <c r="I208" s="301"/>
      <c r="J208" s="12" t="s">
        <v>38</v>
      </c>
      <c r="K208" s="13"/>
      <c r="L208" s="86" t="s">
        <v>1</v>
      </c>
      <c r="M208" s="234">
        <v>547</v>
      </c>
      <c r="N208" s="2"/>
      <c r="V208" s="50"/>
    </row>
    <row r="209" spans="1:22" ht="31.2" thickBot="1" x14ac:dyDescent="0.3">
      <c r="A209" s="292"/>
      <c r="B209" s="8" t="s">
        <v>1664</v>
      </c>
      <c r="C209" s="8" t="s">
        <v>1352</v>
      </c>
      <c r="D209" s="80">
        <v>43584</v>
      </c>
      <c r="E209" s="10" t="s">
        <v>2</v>
      </c>
      <c r="F209" s="11" t="s">
        <v>1353</v>
      </c>
      <c r="G209" s="302"/>
      <c r="H209" s="303"/>
      <c r="I209" s="304"/>
      <c r="J209" s="12" t="s">
        <v>39</v>
      </c>
      <c r="K209" s="13"/>
      <c r="L209" s="86"/>
      <c r="M209" s="234"/>
      <c r="N209" s="2"/>
      <c r="Q209" s="230"/>
      <c r="V209" s="50"/>
    </row>
    <row r="210" spans="1:22" ht="21.6" thickTop="1" thickBot="1" x14ac:dyDescent="0.3">
      <c r="A210" s="290">
        <f t="shared" ref="A210" si="45">A206+1</f>
        <v>49</v>
      </c>
      <c r="B210" s="74" t="s">
        <v>29</v>
      </c>
      <c r="C210" s="74" t="s">
        <v>31</v>
      </c>
      <c r="D210" s="74" t="s">
        <v>18</v>
      </c>
      <c r="E210" s="293" t="s">
        <v>33</v>
      </c>
      <c r="F210" s="293"/>
      <c r="G210" s="293" t="s">
        <v>24</v>
      </c>
      <c r="H210" s="294"/>
      <c r="I210" s="45"/>
      <c r="J210" s="42" t="s">
        <v>0</v>
      </c>
      <c r="K210" s="43"/>
      <c r="L210" s="84"/>
      <c r="M210" s="172"/>
      <c r="N210" s="2"/>
      <c r="V210" s="50"/>
    </row>
    <row r="211" spans="1:22" ht="31.2" thickBot="1" x14ac:dyDescent="0.3">
      <c r="A211" s="291"/>
      <c r="B211" s="7" t="s">
        <v>1571</v>
      </c>
      <c r="C211" s="7" t="s">
        <v>1570</v>
      </c>
      <c r="D211" s="4">
        <v>43645</v>
      </c>
      <c r="E211" s="7"/>
      <c r="F211" s="7" t="s">
        <v>1753</v>
      </c>
      <c r="G211" s="295" t="s">
        <v>1494</v>
      </c>
      <c r="H211" s="296"/>
      <c r="I211" s="297"/>
      <c r="J211" s="40" t="s">
        <v>37</v>
      </c>
      <c r="K211" s="40"/>
      <c r="L211" s="85" t="s">
        <v>1</v>
      </c>
      <c r="M211" s="235">
        <v>406</v>
      </c>
      <c r="N211" s="2"/>
      <c r="V211" s="50">
        <v>0</v>
      </c>
    </row>
    <row r="212" spans="1:22" ht="21" thickBot="1" x14ac:dyDescent="0.3">
      <c r="A212" s="291"/>
      <c r="B212" s="212" t="s">
        <v>30</v>
      </c>
      <c r="C212" s="212" t="s">
        <v>32</v>
      </c>
      <c r="D212" s="212" t="s">
        <v>17</v>
      </c>
      <c r="E212" s="298" t="s">
        <v>34</v>
      </c>
      <c r="F212" s="298"/>
      <c r="G212" s="299"/>
      <c r="H212" s="300"/>
      <c r="I212" s="301"/>
      <c r="J212" s="12" t="s">
        <v>38</v>
      </c>
      <c r="K212" s="13"/>
      <c r="L212" s="86"/>
      <c r="M212" s="234"/>
      <c r="N212" s="2"/>
      <c r="V212" s="50"/>
    </row>
    <row r="213" spans="1:22" ht="31.2" thickBot="1" x14ac:dyDescent="0.3">
      <c r="A213" s="292"/>
      <c r="B213" s="8" t="s">
        <v>1667</v>
      </c>
      <c r="C213" s="8" t="s">
        <v>1494</v>
      </c>
      <c r="D213" s="80">
        <v>43650</v>
      </c>
      <c r="E213" s="10" t="s">
        <v>2</v>
      </c>
      <c r="F213" s="11" t="s">
        <v>1354</v>
      </c>
      <c r="G213" s="302"/>
      <c r="H213" s="303"/>
      <c r="I213" s="304"/>
      <c r="J213" s="12" t="s">
        <v>39</v>
      </c>
      <c r="K213" s="13"/>
      <c r="L213" s="86" t="s">
        <v>1</v>
      </c>
      <c r="M213" s="234">
        <v>88</v>
      </c>
      <c r="N213" s="2"/>
      <c r="V213" s="50"/>
    </row>
    <row r="214" spans="1:22" ht="21.6" thickTop="1" thickBot="1" x14ac:dyDescent="0.3">
      <c r="A214" s="290">
        <f t="shared" ref="A214" si="46">A210+1</f>
        <v>50</v>
      </c>
      <c r="B214" s="74" t="s">
        <v>29</v>
      </c>
      <c r="C214" s="74" t="s">
        <v>31</v>
      </c>
      <c r="D214" s="74" t="s">
        <v>18</v>
      </c>
      <c r="E214" s="293" t="s">
        <v>33</v>
      </c>
      <c r="F214" s="293"/>
      <c r="G214" s="293" t="s">
        <v>24</v>
      </c>
      <c r="H214" s="294"/>
      <c r="I214" s="45"/>
      <c r="J214" s="42" t="s">
        <v>0</v>
      </c>
      <c r="K214" s="43"/>
      <c r="L214" s="84"/>
      <c r="M214" s="172"/>
      <c r="N214" s="2"/>
      <c r="V214" s="50"/>
    </row>
    <row r="215" spans="1:22" ht="51.6" thickBot="1" x14ac:dyDescent="0.3">
      <c r="A215" s="291"/>
      <c r="B215" s="7" t="s">
        <v>1355</v>
      </c>
      <c r="C215" s="7" t="s">
        <v>1356</v>
      </c>
      <c r="D215" s="4">
        <v>43596</v>
      </c>
      <c r="E215" s="7"/>
      <c r="F215" s="7" t="s">
        <v>1572</v>
      </c>
      <c r="G215" s="295" t="s">
        <v>1357</v>
      </c>
      <c r="H215" s="296"/>
      <c r="I215" s="297"/>
      <c r="J215" s="40" t="s">
        <v>37</v>
      </c>
      <c r="K215" s="40"/>
      <c r="L215" s="85" t="s">
        <v>1</v>
      </c>
      <c r="M215" s="235">
        <v>1692</v>
      </c>
      <c r="N215" s="2"/>
      <c r="V215" s="50">
        <v>0</v>
      </c>
    </row>
    <row r="216" spans="1:22" ht="21" thickBot="1" x14ac:dyDescent="0.3">
      <c r="A216" s="291"/>
      <c r="B216" s="212" t="s">
        <v>30</v>
      </c>
      <c r="C216" s="212" t="s">
        <v>32</v>
      </c>
      <c r="D216" s="212" t="s">
        <v>17</v>
      </c>
      <c r="E216" s="298" t="s">
        <v>34</v>
      </c>
      <c r="F216" s="298"/>
      <c r="G216" s="299"/>
      <c r="H216" s="300"/>
      <c r="I216" s="301"/>
      <c r="J216" s="12" t="s">
        <v>38</v>
      </c>
      <c r="K216" s="13"/>
      <c r="L216" s="86"/>
      <c r="M216" s="234"/>
      <c r="N216" s="2"/>
      <c r="V216" s="50"/>
    </row>
    <row r="217" spans="1:22" ht="31.2" thickBot="1" x14ac:dyDescent="0.3">
      <c r="A217" s="292"/>
      <c r="B217" s="8" t="s">
        <v>1689</v>
      </c>
      <c r="C217" s="8" t="s">
        <v>1357</v>
      </c>
      <c r="D217" s="80">
        <v>43610</v>
      </c>
      <c r="E217" s="10" t="s">
        <v>2</v>
      </c>
      <c r="F217" s="11" t="s">
        <v>1314</v>
      </c>
      <c r="G217" s="302"/>
      <c r="H217" s="303"/>
      <c r="I217" s="304"/>
      <c r="J217" s="12" t="s">
        <v>39</v>
      </c>
      <c r="K217" s="13"/>
      <c r="L217" s="86"/>
      <c r="M217" s="234"/>
      <c r="N217" s="2"/>
      <c r="V217" s="50"/>
    </row>
    <row r="218" spans="1:22" ht="24" customHeight="1" thickTop="1" thickBot="1" x14ac:dyDescent="0.3">
      <c r="A218" s="290">
        <f t="shared" ref="A218" si="47">A214+1</f>
        <v>51</v>
      </c>
      <c r="B218" s="210" t="s">
        <v>29</v>
      </c>
      <c r="C218" s="210" t="s">
        <v>31</v>
      </c>
      <c r="D218" s="210" t="s">
        <v>18</v>
      </c>
      <c r="E218" s="293" t="s">
        <v>33</v>
      </c>
      <c r="F218" s="293"/>
      <c r="G218" s="293" t="s">
        <v>24</v>
      </c>
      <c r="H218" s="294"/>
      <c r="I218" s="219"/>
      <c r="J218" s="42" t="s">
        <v>0</v>
      </c>
      <c r="K218" s="43"/>
      <c r="L218" s="84"/>
      <c r="M218" s="236"/>
      <c r="N218" s="2"/>
      <c r="V218" s="50"/>
    </row>
    <row r="219" spans="1:22" ht="21" thickBot="1" x14ac:dyDescent="0.3">
      <c r="A219" s="291"/>
      <c r="B219" s="7" t="s">
        <v>1355</v>
      </c>
      <c r="C219" s="7" t="s">
        <v>1358</v>
      </c>
      <c r="D219" s="4">
        <v>43667</v>
      </c>
      <c r="E219" s="7"/>
      <c r="F219" s="7" t="s">
        <v>1573</v>
      </c>
      <c r="G219" s="295" t="s">
        <v>1359</v>
      </c>
      <c r="H219" s="296"/>
      <c r="I219" s="297"/>
      <c r="J219" s="40" t="s">
        <v>37</v>
      </c>
      <c r="K219" s="40"/>
      <c r="L219" s="85" t="s">
        <v>1</v>
      </c>
      <c r="M219" s="235">
        <v>470</v>
      </c>
      <c r="N219" s="2"/>
      <c r="V219" s="50">
        <v>0</v>
      </c>
    </row>
    <row r="220" spans="1:22" ht="21" thickBot="1" x14ac:dyDescent="0.3">
      <c r="A220" s="291"/>
      <c r="B220" s="212" t="s">
        <v>30</v>
      </c>
      <c r="C220" s="212" t="s">
        <v>32</v>
      </c>
      <c r="D220" s="212" t="s">
        <v>17</v>
      </c>
      <c r="E220" s="298" t="s">
        <v>34</v>
      </c>
      <c r="F220" s="298"/>
      <c r="G220" s="299"/>
      <c r="H220" s="300"/>
      <c r="I220" s="301"/>
      <c r="J220" s="12" t="s">
        <v>38</v>
      </c>
      <c r="K220" s="13"/>
      <c r="L220" s="86"/>
      <c r="M220" s="234"/>
      <c r="N220" s="2"/>
      <c r="V220" s="50"/>
    </row>
    <row r="221" spans="1:22" ht="31.2" thickBot="1" x14ac:dyDescent="0.3">
      <c r="A221" s="292"/>
      <c r="B221" s="8" t="s">
        <v>1689</v>
      </c>
      <c r="C221" s="8" t="s">
        <v>1359</v>
      </c>
      <c r="D221" s="80">
        <v>43674</v>
      </c>
      <c r="E221" s="10" t="s">
        <v>2</v>
      </c>
      <c r="F221" s="11" t="s">
        <v>1360</v>
      </c>
      <c r="G221" s="302"/>
      <c r="H221" s="303"/>
      <c r="I221" s="304"/>
      <c r="J221" s="12" t="s">
        <v>39</v>
      </c>
      <c r="K221" s="13"/>
      <c r="L221" s="86" t="s">
        <v>1</v>
      </c>
      <c r="M221" s="234">
        <v>1140</v>
      </c>
      <c r="N221" s="2"/>
      <c r="V221" s="50"/>
    </row>
    <row r="222" spans="1:22" ht="24" customHeight="1" thickTop="1" thickBot="1" x14ac:dyDescent="0.3">
      <c r="A222" s="290">
        <f t="shared" ref="A222" si="48">A218+1</f>
        <v>52</v>
      </c>
      <c r="B222" s="210" t="s">
        <v>29</v>
      </c>
      <c r="C222" s="210" t="s">
        <v>31</v>
      </c>
      <c r="D222" s="210" t="s">
        <v>18</v>
      </c>
      <c r="E222" s="293" t="s">
        <v>33</v>
      </c>
      <c r="F222" s="293"/>
      <c r="G222" s="293" t="s">
        <v>24</v>
      </c>
      <c r="H222" s="294"/>
      <c r="I222" s="219"/>
      <c r="J222" s="42" t="s">
        <v>0</v>
      </c>
      <c r="K222" s="43"/>
      <c r="L222" s="84"/>
      <c r="M222" s="236"/>
      <c r="N222" s="2"/>
      <c r="V222" s="50"/>
    </row>
    <row r="223" spans="1:22" ht="31.2" thickBot="1" x14ac:dyDescent="0.3">
      <c r="A223" s="291"/>
      <c r="B223" s="7" t="s">
        <v>1574</v>
      </c>
      <c r="C223" s="7" t="s">
        <v>1361</v>
      </c>
      <c r="D223" s="4">
        <v>43579</v>
      </c>
      <c r="E223" s="7"/>
      <c r="F223" s="7" t="s">
        <v>1043</v>
      </c>
      <c r="G223" s="295" t="s">
        <v>1362</v>
      </c>
      <c r="H223" s="296"/>
      <c r="I223" s="297"/>
      <c r="J223" s="40" t="s">
        <v>37</v>
      </c>
      <c r="K223" s="40"/>
      <c r="L223" s="85" t="s">
        <v>1</v>
      </c>
      <c r="M223" s="235">
        <v>347</v>
      </c>
      <c r="N223" s="2"/>
      <c r="V223" s="50">
        <v>0</v>
      </c>
    </row>
    <row r="224" spans="1:22" ht="21" thickBot="1" x14ac:dyDescent="0.3">
      <c r="A224" s="291"/>
      <c r="B224" s="212" t="s">
        <v>30</v>
      </c>
      <c r="C224" s="212" t="s">
        <v>32</v>
      </c>
      <c r="D224" s="212" t="s">
        <v>17</v>
      </c>
      <c r="E224" s="298" t="s">
        <v>34</v>
      </c>
      <c r="F224" s="298"/>
      <c r="G224" s="299"/>
      <c r="H224" s="300"/>
      <c r="I224" s="301"/>
      <c r="J224" s="12" t="s">
        <v>38</v>
      </c>
      <c r="K224" s="13"/>
      <c r="L224" s="86"/>
      <c r="M224" s="234"/>
      <c r="N224" s="2"/>
      <c r="V224" s="50"/>
    </row>
    <row r="225" spans="1:22" ht="21" thickBot="1" x14ac:dyDescent="0.3">
      <c r="A225" s="292"/>
      <c r="B225" s="8" t="s">
        <v>1690</v>
      </c>
      <c r="C225" s="8" t="s">
        <v>1362</v>
      </c>
      <c r="D225" s="80">
        <v>43582</v>
      </c>
      <c r="E225" s="10" t="s">
        <v>2</v>
      </c>
      <c r="F225" s="11" t="s">
        <v>1363</v>
      </c>
      <c r="G225" s="302"/>
      <c r="H225" s="303"/>
      <c r="I225" s="304"/>
      <c r="J225" s="12" t="s">
        <v>39</v>
      </c>
      <c r="K225" s="13"/>
      <c r="L225" s="86"/>
      <c r="M225" s="234"/>
      <c r="N225" s="2"/>
      <c r="V225" s="50"/>
    </row>
    <row r="226" spans="1:22" ht="24" customHeight="1" thickTop="1" thickBot="1" x14ac:dyDescent="0.3">
      <c r="A226" s="290">
        <f t="shared" ref="A226" si="49">A222+1</f>
        <v>53</v>
      </c>
      <c r="B226" s="210" t="s">
        <v>29</v>
      </c>
      <c r="C226" s="210" t="s">
        <v>31</v>
      </c>
      <c r="D226" s="210" t="s">
        <v>18</v>
      </c>
      <c r="E226" s="293" t="s">
        <v>33</v>
      </c>
      <c r="F226" s="293"/>
      <c r="G226" s="293" t="s">
        <v>24</v>
      </c>
      <c r="H226" s="294"/>
      <c r="I226" s="219"/>
      <c r="J226" s="42" t="s">
        <v>0</v>
      </c>
      <c r="K226" s="43"/>
      <c r="L226" s="84"/>
      <c r="M226" s="236"/>
      <c r="N226" s="2"/>
      <c r="V226" s="50"/>
    </row>
    <row r="227" spans="1:22" ht="31.2" thickBot="1" x14ac:dyDescent="0.3">
      <c r="A227" s="291"/>
      <c r="B227" s="7" t="s">
        <v>1575</v>
      </c>
      <c r="C227" s="7" t="s">
        <v>1691</v>
      </c>
      <c r="D227" s="4">
        <v>43665</v>
      </c>
      <c r="E227" s="7"/>
      <c r="F227" s="7" t="s">
        <v>220</v>
      </c>
      <c r="G227" s="295" t="s">
        <v>219</v>
      </c>
      <c r="H227" s="296"/>
      <c r="I227" s="297"/>
      <c r="J227" s="40" t="s">
        <v>37</v>
      </c>
      <c r="K227" s="40"/>
      <c r="L227" s="85" t="s">
        <v>1</v>
      </c>
      <c r="M227" s="235">
        <v>520</v>
      </c>
      <c r="N227" s="2"/>
      <c r="V227" s="50">
        <v>0</v>
      </c>
    </row>
    <row r="228" spans="1:22" ht="21" thickBot="1" x14ac:dyDescent="0.3">
      <c r="A228" s="291"/>
      <c r="B228" s="212" t="s">
        <v>30</v>
      </c>
      <c r="C228" s="212" t="s">
        <v>32</v>
      </c>
      <c r="D228" s="212" t="s">
        <v>17</v>
      </c>
      <c r="E228" s="298" t="s">
        <v>34</v>
      </c>
      <c r="F228" s="298"/>
      <c r="G228" s="299"/>
      <c r="H228" s="300"/>
      <c r="I228" s="301"/>
      <c r="J228" s="12" t="s">
        <v>38</v>
      </c>
      <c r="K228" s="13"/>
      <c r="L228" s="86"/>
      <c r="M228" s="234"/>
      <c r="N228" s="2"/>
      <c r="V228" s="50"/>
    </row>
    <row r="229" spans="1:22" ht="31.2" thickBot="1" x14ac:dyDescent="0.3">
      <c r="A229" s="292"/>
      <c r="B229" s="8" t="s">
        <v>1692</v>
      </c>
      <c r="C229" s="8" t="s">
        <v>219</v>
      </c>
      <c r="D229" s="80">
        <v>43669</v>
      </c>
      <c r="E229" s="10" t="s">
        <v>2</v>
      </c>
      <c r="F229" s="11" t="s">
        <v>221</v>
      </c>
      <c r="G229" s="302"/>
      <c r="H229" s="303"/>
      <c r="I229" s="304"/>
      <c r="J229" s="12" t="s">
        <v>39</v>
      </c>
      <c r="K229" s="13"/>
      <c r="L229" s="86" t="s">
        <v>1</v>
      </c>
      <c r="M229" s="234">
        <v>223</v>
      </c>
      <c r="N229" s="2"/>
      <c r="V229" s="50"/>
    </row>
    <row r="230" spans="1:22" ht="24" customHeight="1" thickTop="1" thickBot="1" x14ac:dyDescent="0.3">
      <c r="A230" s="290">
        <f t="shared" ref="A230" si="50">A226+1</f>
        <v>54</v>
      </c>
      <c r="B230" s="210" t="s">
        <v>29</v>
      </c>
      <c r="C230" s="210" t="s">
        <v>31</v>
      </c>
      <c r="D230" s="210" t="s">
        <v>18</v>
      </c>
      <c r="E230" s="293" t="s">
        <v>33</v>
      </c>
      <c r="F230" s="293"/>
      <c r="G230" s="293" t="s">
        <v>24</v>
      </c>
      <c r="H230" s="294"/>
      <c r="I230" s="219"/>
      <c r="J230" s="42" t="s">
        <v>0</v>
      </c>
      <c r="K230" s="43"/>
      <c r="L230" s="84"/>
      <c r="M230" s="236"/>
      <c r="N230" s="2"/>
      <c r="V230" s="50"/>
    </row>
    <row r="231" spans="1:22" ht="61.8" thickBot="1" x14ac:dyDescent="0.3">
      <c r="A231" s="291"/>
      <c r="B231" s="7" t="s">
        <v>1364</v>
      </c>
      <c r="C231" s="7" t="s">
        <v>1695</v>
      </c>
      <c r="D231" s="4">
        <v>43637</v>
      </c>
      <c r="E231" s="7"/>
      <c r="F231" s="7" t="s">
        <v>1365</v>
      </c>
      <c r="G231" s="295" t="s">
        <v>1495</v>
      </c>
      <c r="H231" s="296"/>
      <c r="I231" s="297"/>
      <c r="J231" s="40" t="s">
        <v>37</v>
      </c>
      <c r="K231" s="40"/>
      <c r="L231" s="85" t="s">
        <v>1</v>
      </c>
      <c r="M231" s="235">
        <v>1491</v>
      </c>
      <c r="N231" s="2"/>
      <c r="V231" s="50">
        <v>0</v>
      </c>
    </row>
    <row r="232" spans="1:22" ht="21" thickBot="1" x14ac:dyDescent="0.3">
      <c r="A232" s="291"/>
      <c r="B232" s="212" t="s">
        <v>30</v>
      </c>
      <c r="C232" s="212" t="s">
        <v>32</v>
      </c>
      <c r="D232" s="212" t="s">
        <v>17</v>
      </c>
      <c r="E232" s="298" t="s">
        <v>34</v>
      </c>
      <c r="F232" s="298"/>
      <c r="G232" s="299"/>
      <c r="H232" s="300"/>
      <c r="I232" s="301"/>
      <c r="J232" s="12" t="s">
        <v>38</v>
      </c>
      <c r="K232" s="13"/>
      <c r="L232" s="86"/>
      <c r="M232" s="234"/>
      <c r="N232" s="2"/>
      <c r="V232" s="50"/>
    </row>
    <row r="233" spans="1:22" ht="31.2" thickBot="1" x14ac:dyDescent="0.3">
      <c r="A233" s="292"/>
      <c r="B233" s="8" t="s">
        <v>1693</v>
      </c>
      <c r="C233" s="8" t="s">
        <v>1495</v>
      </c>
      <c r="D233" s="80">
        <v>43648</v>
      </c>
      <c r="E233" s="10" t="s">
        <v>2</v>
      </c>
      <c r="F233" s="11" t="s">
        <v>1366</v>
      </c>
      <c r="G233" s="302"/>
      <c r="H233" s="303"/>
      <c r="I233" s="304"/>
      <c r="J233" s="12" t="s">
        <v>39</v>
      </c>
      <c r="K233" s="13"/>
      <c r="L233" s="86" t="s">
        <v>1</v>
      </c>
      <c r="M233" s="234">
        <v>160</v>
      </c>
      <c r="N233" s="2"/>
      <c r="P233" s="230"/>
      <c r="V233" s="50"/>
    </row>
    <row r="234" spans="1:22" ht="24" customHeight="1" thickTop="1" thickBot="1" x14ac:dyDescent="0.3">
      <c r="A234" s="290">
        <f t="shared" ref="A234" si="51">A230+1</f>
        <v>55</v>
      </c>
      <c r="B234" s="210" t="s">
        <v>29</v>
      </c>
      <c r="C234" s="210" t="s">
        <v>31</v>
      </c>
      <c r="D234" s="210" t="s">
        <v>18</v>
      </c>
      <c r="E234" s="293" t="s">
        <v>33</v>
      </c>
      <c r="F234" s="293"/>
      <c r="G234" s="293" t="s">
        <v>24</v>
      </c>
      <c r="H234" s="294"/>
      <c r="I234" s="219"/>
      <c r="J234" s="42" t="s">
        <v>0</v>
      </c>
      <c r="K234" s="43"/>
      <c r="L234" s="84"/>
      <c r="M234" s="236"/>
      <c r="N234" s="2"/>
      <c r="P234" s="230"/>
      <c r="V234" s="50"/>
    </row>
    <row r="235" spans="1:22" ht="21" thickBot="1" x14ac:dyDescent="0.3">
      <c r="A235" s="291"/>
      <c r="B235" s="7" t="s">
        <v>1576</v>
      </c>
      <c r="C235" s="7" t="s">
        <v>1728</v>
      </c>
      <c r="D235" s="4">
        <v>43617</v>
      </c>
      <c r="E235" s="7"/>
      <c r="F235" s="7" t="s">
        <v>1367</v>
      </c>
      <c r="G235" s="295" t="s">
        <v>1496</v>
      </c>
      <c r="H235" s="296"/>
      <c r="I235" s="297"/>
      <c r="J235" s="40" t="s">
        <v>37</v>
      </c>
      <c r="K235" s="40"/>
      <c r="L235" s="85" t="s">
        <v>1</v>
      </c>
      <c r="M235" s="235">
        <v>2183</v>
      </c>
      <c r="N235" s="2"/>
      <c r="P235" s="230"/>
      <c r="V235" s="50">
        <v>0</v>
      </c>
    </row>
    <row r="236" spans="1:22" ht="21" thickBot="1" x14ac:dyDescent="0.3">
      <c r="A236" s="291"/>
      <c r="B236" s="212" t="s">
        <v>30</v>
      </c>
      <c r="C236" s="212" t="s">
        <v>32</v>
      </c>
      <c r="D236" s="212" t="s">
        <v>17</v>
      </c>
      <c r="E236" s="298" t="s">
        <v>34</v>
      </c>
      <c r="F236" s="298"/>
      <c r="G236" s="299"/>
      <c r="H236" s="300"/>
      <c r="I236" s="301"/>
      <c r="J236" s="12" t="s">
        <v>38</v>
      </c>
      <c r="K236" s="13"/>
      <c r="L236" s="86" t="s">
        <v>1</v>
      </c>
      <c r="M236" s="234">
        <v>1057</v>
      </c>
      <c r="N236" s="2"/>
      <c r="P236" s="230"/>
      <c r="V236" s="50"/>
    </row>
    <row r="237" spans="1:22" ht="31.2" thickBot="1" x14ac:dyDescent="0.3">
      <c r="A237" s="292"/>
      <c r="B237" s="8" t="s">
        <v>1694</v>
      </c>
      <c r="C237" s="8" t="s">
        <v>1496</v>
      </c>
      <c r="D237" s="80">
        <v>43631</v>
      </c>
      <c r="E237" s="10" t="s">
        <v>2</v>
      </c>
      <c r="F237" s="11" t="s">
        <v>1368</v>
      </c>
      <c r="G237" s="302"/>
      <c r="H237" s="303"/>
      <c r="I237" s="304"/>
      <c r="J237" s="12" t="s">
        <v>39</v>
      </c>
      <c r="K237" s="13"/>
      <c r="L237" s="86" t="s">
        <v>1</v>
      </c>
      <c r="M237" s="234">
        <v>1448</v>
      </c>
      <c r="N237" s="2"/>
      <c r="P237" s="230"/>
      <c r="V237" s="50"/>
    </row>
    <row r="238" spans="1:22" ht="24" customHeight="1" thickTop="1" thickBot="1" x14ac:dyDescent="0.3">
      <c r="A238" s="290">
        <f t="shared" ref="A238" si="52">A234+1</f>
        <v>56</v>
      </c>
      <c r="B238" s="210" t="s">
        <v>29</v>
      </c>
      <c r="C238" s="210" t="s">
        <v>31</v>
      </c>
      <c r="D238" s="210" t="s">
        <v>18</v>
      </c>
      <c r="E238" s="293" t="s">
        <v>33</v>
      </c>
      <c r="F238" s="293"/>
      <c r="G238" s="293" t="s">
        <v>24</v>
      </c>
      <c r="H238" s="294"/>
      <c r="I238" s="219"/>
      <c r="J238" s="42" t="s">
        <v>0</v>
      </c>
      <c r="K238" s="43"/>
      <c r="L238" s="84"/>
      <c r="M238" s="236"/>
      <c r="N238" s="2"/>
      <c r="P238" s="230"/>
      <c r="V238" s="50"/>
    </row>
    <row r="239" spans="1:22" ht="50.25" customHeight="1" thickBot="1" x14ac:dyDescent="0.3">
      <c r="A239" s="291"/>
      <c r="B239" s="7" t="s">
        <v>1369</v>
      </c>
      <c r="C239" s="7" t="s">
        <v>1577</v>
      </c>
      <c r="D239" s="4">
        <v>43611</v>
      </c>
      <c r="E239" s="7"/>
      <c r="F239" s="7" t="s">
        <v>1578</v>
      </c>
      <c r="G239" s="295" t="s">
        <v>1370</v>
      </c>
      <c r="H239" s="296"/>
      <c r="I239" s="297"/>
      <c r="J239" s="40" t="s">
        <v>37</v>
      </c>
      <c r="K239" s="40"/>
      <c r="L239" s="85" t="s">
        <v>1</v>
      </c>
      <c r="M239" s="235">
        <v>376</v>
      </c>
      <c r="N239" s="2"/>
      <c r="P239" s="230"/>
      <c r="V239" s="50">
        <v>0</v>
      </c>
    </row>
    <row r="240" spans="1:22" ht="21" thickBot="1" x14ac:dyDescent="0.3">
      <c r="A240" s="291"/>
      <c r="B240" s="212" t="s">
        <v>30</v>
      </c>
      <c r="C240" s="212" t="s">
        <v>32</v>
      </c>
      <c r="D240" s="212" t="s">
        <v>17</v>
      </c>
      <c r="E240" s="298" t="s">
        <v>34</v>
      </c>
      <c r="F240" s="298"/>
      <c r="G240" s="299"/>
      <c r="H240" s="300"/>
      <c r="I240" s="301"/>
      <c r="J240" s="12" t="s">
        <v>38</v>
      </c>
      <c r="K240" s="13"/>
      <c r="L240" s="86"/>
      <c r="M240" s="234"/>
      <c r="N240" s="2"/>
      <c r="P240" s="230"/>
      <c r="V240" s="50"/>
    </row>
    <row r="241" spans="1:22" ht="41.4" thickBot="1" x14ac:dyDescent="0.3">
      <c r="A241" s="292"/>
      <c r="B241" s="8" t="s">
        <v>1655</v>
      </c>
      <c r="C241" s="8" t="s">
        <v>1370</v>
      </c>
      <c r="D241" s="80">
        <v>43615</v>
      </c>
      <c r="E241" s="10" t="s">
        <v>2</v>
      </c>
      <c r="F241" s="11" t="s">
        <v>1371</v>
      </c>
      <c r="G241" s="302"/>
      <c r="H241" s="303"/>
      <c r="I241" s="304"/>
      <c r="J241" s="12" t="s">
        <v>39</v>
      </c>
      <c r="K241" s="13"/>
      <c r="L241" s="86" t="s">
        <v>1</v>
      </c>
      <c r="M241" s="234">
        <v>173</v>
      </c>
      <c r="N241" s="2"/>
      <c r="P241" s="230"/>
      <c r="V241" s="50"/>
    </row>
    <row r="242" spans="1:22" ht="24" customHeight="1" thickTop="1" thickBot="1" x14ac:dyDescent="0.3">
      <c r="A242" s="290">
        <f t="shared" ref="A242" si="53">A238+1</f>
        <v>57</v>
      </c>
      <c r="B242" s="210" t="s">
        <v>29</v>
      </c>
      <c r="C242" s="210" t="s">
        <v>31</v>
      </c>
      <c r="D242" s="210" t="s">
        <v>18</v>
      </c>
      <c r="E242" s="293" t="s">
        <v>33</v>
      </c>
      <c r="F242" s="293"/>
      <c r="G242" s="293" t="s">
        <v>24</v>
      </c>
      <c r="H242" s="294"/>
      <c r="I242" s="219"/>
      <c r="J242" s="42" t="s">
        <v>0</v>
      </c>
      <c r="K242" s="43"/>
      <c r="L242" s="84"/>
      <c r="M242" s="236"/>
      <c r="N242" s="2"/>
      <c r="V242" s="50"/>
    </row>
    <row r="243" spans="1:22" ht="82.2" thickBot="1" x14ac:dyDescent="0.3">
      <c r="A243" s="291"/>
      <c r="B243" s="7" t="s">
        <v>1579</v>
      </c>
      <c r="C243" s="7" t="s">
        <v>1372</v>
      </c>
      <c r="D243" s="4">
        <v>43619</v>
      </c>
      <c r="E243" s="7"/>
      <c r="F243" s="7" t="s">
        <v>1580</v>
      </c>
      <c r="G243" s="295" t="s">
        <v>1373</v>
      </c>
      <c r="H243" s="296"/>
      <c r="I243" s="297"/>
      <c r="J243" s="40" t="s">
        <v>37</v>
      </c>
      <c r="K243" s="40"/>
      <c r="L243" s="85" t="s">
        <v>1</v>
      </c>
      <c r="M243" s="235">
        <v>396</v>
      </c>
      <c r="N243" s="2"/>
      <c r="V243" s="50">
        <v>0</v>
      </c>
    </row>
    <row r="244" spans="1:22" ht="21" thickBot="1" x14ac:dyDescent="0.3">
      <c r="A244" s="291"/>
      <c r="B244" s="212" t="s">
        <v>30</v>
      </c>
      <c r="C244" s="212" t="s">
        <v>32</v>
      </c>
      <c r="D244" s="212" t="s">
        <v>17</v>
      </c>
      <c r="E244" s="298" t="s">
        <v>34</v>
      </c>
      <c r="F244" s="298"/>
      <c r="G244" s="299"/>
      <c r="H244" s="300"/>
      <c r="I244" s="301"/>
      <c r="J244" s="12" t="s">
        <v>38</v>
      </c>
      <c r="K244" s="13"/>
      <c r="L244" s="86" t="s">
        <v>1</v>
      </c>
      <c r="M244" s="234">
        <v>156</v>
      </c>
      <c r="N244" s="2"/>
      <c r="Q244" s="244"/>
      <c r="V244" s="50"/>
    </row>
    <row r="245" spans="1:22" ht="31.2" thickBot="1" x14ac:dyDescent="0.3">
      <c r="A245" s="292"/>
      <c r="B245" s="8" t="s">
        <v>1659</v>
      </c>
      <c r="C245" s="8" t="s">
        <v>1373</v>
      </c>
      <c r="D245" s="80">
        <v>43623</v>
      </c>
      <c r="E245" s="10" t="s">
        <v>2</v>
      </c>
      <c r="F245" s="11" t="s">
        <v>1374</v>
      </c>
      <c r="G245" s="302"/>
      <c r="H245" s="303"/>
      <c r="I245" s="304"/>
      <c r="J245" s="12" t="s">
        <v>39</v>
      </c>
      <c r="K245" s="13"/>
      <c r="L245" s="86" t="s">
        <v>1</v>
      </c>
      <c r="M245" s="234">
        <v>121</v>
      </c>
      <c r="N245" s="2"/>
      <c r="V245" s="50"/>
    </row>
    <row r="246" spans="1:22" ht="24" customHeight="1" thickTop="1" thickBot="1" x14ac:dyDescent="0.3">
      <c r="A246" s="290">
        <f t="shared" ref="A246" si="54">A242+1</f>
        <v>58</v>
      </c>
      <c r="B246" s="210" t="s">
        <v>29</v>
      </c>
      <c r="C246" s="210" t="s">
        <v>31</v>
      </c>
      <c r="D246" s="210" t="s">
        <v>18</v>
      </c>
      <c r="E246" s="293" t="s">
        <v>33</v>
      </c>
      <c r="F246" s="293"/>
      <c r="G246" s="293" t="s">
        <v>24</v>
      </c>
      <c r="H246" s="294"/>
      <c r="I246" s="219"/>
      <c r="J246" s="42" t="s">
        <v>0</v>
      </c>
      <c r="K246" s="43"/>
      <c r="L246" s="84"/>
      <c r="M246" s="236"/>
      <c r="N246" s="2"/>
      <c r="V246" s="50"/>
    </row>
    <row r="247" spans="1:22" ht="41.4" thickBot="1" x14ac:dyDescent="0.3">
      <c r="A247" s="291"/>
      <c r="B247" s="7" t="s">
        <v>1581</v>
      </c>
      <c r="C247" s="7" t="s">
        <v>1583</v>
      </c>
      <c r="D247" s="4">
        <v>43586</v>
      </c>
      <c r="E247" s="7"/>
      <c r="F247" s="7" t="s">
        <v>1582</v>
      </c>
      <c r="G247" s="295" t="s">
        <v>1375</v>
      </c>
      <c r="H247" s="296"/>
      <c r="I247" s="297"/>
      <c r="J247" s="40" t="s">
        <v>37</v>
      </c>
      <c r="K247" s="40"/>
      <c r="L247" s="85" t="s">
        <v>1</v>
      </c>
      <c r="M247" s="235">
        <v>568</v>
      </c>
      <c r="N247" s="2"/>
      <c r="V247" s="50">
        <v>0</v>
      </c>
    </row>
    <row r="248" spans="1:22" ht="21" thickBot="1" x14ac:dyDescent="0.3">
      <c r="A248" s="291"/>
      <c r="B248" s="212" t="s">
        <v>30</v>
      </c>
      <c r="C248" s="212" t="s">
        <v>32</v>
      </c>
      <c r="D248" s="212" t="s">
        <v>17</v>
      </c>
      <c r="E248" s="298" t="s">
        <v>34</v>
      </c>
      <c r="F248" s="298"/>
      <c r="G248" s="299"/>
      <c r="H248" s="300"/>
      <c r="I248" s="301"/>
      <c r="J248" s="12" t="s">
        <v>38</v>
      </c>
      <c r="K248" s="13"/>
      <c r="L248" s="86"/>
      <c r="M248" s="234"/>
      <c r="N248" s="2"/>
      <c r="V248" s="50"/>
    </row>
    <row r="249" spans="1:22" ht="21" thickBot="1" x14ac:dyDescent="0.3">
      <c r="A249" s="292"/>
      <c r="B249" s="8" t="s">
        <v>1696</v>
      </c>
      <c r="C249" s="8" t="s">
        <v>1375</v>
      </c>
      <c r="D249" s="80">
        <v>43588</v>
      </c>
      <c r="E249" s="10" t="s">
        <v>2</v>
      </c>
      <c r="F249" s="11" t="s">
        <v>1376</v>
      </c>
      <c r="G249" s="302"/>
      <c r="H249" s="303"/>
      <c r="I249" s="304"/>
      <c r="J249" s="12" t="s">
        <v>39</v>
      </c>
      <c r="K249" s="13"/>
      <c r="L249" s="86"/>
      <c r="M249" s="234"/>
      <c r="N249" s="2"/>
      <c r="V249" s="50"/>
    </row>
    <row r="250" spans="1:22" ht="24" customHeight="1" thickTop="1" thickBot="1" x14ac:dyDescent="0.3">
      <c r="A250" s="290">
        <f t="shared" ref="A250" si="55">A246+1</f>
        <v>59</v>
      </c>
      <c r="B250" s="210" t="s">
        <v>29</v>
      </c>
      <c r="C250" s="210" t="s">
        <v>31</v>
      </c>
      <c r="D250" s="210" t="s">
        <v>18</v>
      </c>
      <c r="E250" s="293" t="s">
        <v>33</v>
      </c>
      <c r="F250" s="293"/>
      <c r="G250" s="293" t="s">
        <v>24</v>
      </c>
      <c r="H250" s="294"/>
      <c r="I250" s="219"/>
      <c r="J250" s="42" t="s">
        <v>0</v>
      </c>
      <c r="K250" s="43"/>
      <c r="L250" s="84"/>
      <c r="M250" s="236"/>
      <c r="N250" s="2"/>
      <c r="V250" s="50"/>
    </row>
    <row r="251" spans="1:22" ht="41.4" thickBot="1" x14ac:dyDescent="0.3">
      <c r="A251" s="291"/>
      <c r="B251" s="7" t="s">
        <v>1377</v>
      </c>
      <c r="C251" s="7" t="s">
        <v>1584</v>
      </c>
      <c r="D251" s="4">
        <v>43576</v>
      </c>
      <c r="E251" s="7"/>
      <c r="F251" s="7" t="s">
        <v>1555</v>
      </c>
      <c r="G251" s="295" t="s">
        <v>1378</v>
      </c>
      <c r="H251" s="296"/>
      <c r="I251" s="297"/>
      <c r="J251" s="40" t="s">
        <v>37</v>
      </c>
      <c r="K251" s="40"/>
      <c r="L251" s="85" t="s">
        <v>1</v>
      </c>
      <c r="M251" s="235">
        <v>847</v>
      </c>
      <c r="N251" s="2"/>
      <c r="V251" s="50">
        <v>0</v>
      </c>
    </row>
    <row r="252" spans="1:22" ht="21" thickBot="1" x14ac:dyDescent="0.3">
      <c r="A252" s="291"/>
      <c r="B252" s="212" t="s">
        <v>30</v>
      </c>
      <c r="C252" s="212" t="s">
        <v>32</v>
      </c>
      <c r="D252" s="212" t="s">
        <v>17</v>
      </c>
      <c r="E252" s="298" t="s">
        <v>34</v>
      </c>
      <c r="F252" s="298"/>
      <c r="G252" s="299"/>
      <c r="H252" s="300"/>
      <c r="I252" s="301"/>
      <c r="J252" s="12" t="s">
        <v>38</v>
      </c>
      <c r="K252" s="13"/>
      <c r="L252" s="86" t="s">
        <v>1</v>
      </c>
      <c r="M252" s="234">
        <v>346</v>
      </c>
      <c r="N252" s="2"/>
      <c r="V252" s="50"/>
    </row>
    <row r="253" spans="1:22" ht="21" thickBot="1" x14ac:dyDescent="0.3">
      <c r="A253" s="292"/>
      <c r="B253" s="8" t="s">
        <v>1664</v>
      </c>
      <c r="C253" s="8" t="s">
        <v>1378</v>
      </c>
      <c r="D253" s="80">
        <v>43579</v>
      </c>
      <c r="E253" s="10" t="s">
        <v>2</v>
      </c>
      <c r="F253" s="11" t="s">
        <v>1379</v>
      </c>
      <c r="G253" s="302"/>
      <c r="H253" s="303"/>
      <c r="I253" s="304"/>
      <c r="J253" s="12" t="s">
        <v>39</v>
      </c>
      <c r="K253" s="13"/>
      <c r="L253" s="86" t="s">
        <v>1</v>
      </c>
      <c r="M253" s="234">
        <v>170</v>
      </c>
      <c r="N253" s="2"/>
      <c r="V253" s="50"/>
    </row>
    <row r="254" spans="1:22" ht="24" customHeight="1" thickTop="1" thickBot="1" x14ac:dyDescent="0.3">
      <c r="A254" s="290">
        <f t="shared" ref="A254" si="56">A250+1</f>
        <v>60</v>
      </c>
      <c r="B254" s="210" t="s">
        <v>29</v>
      </c>
      <c r="C254" s="210" t="s">
        <v>31</v>
      </c>
      <c r="D254" s="210" t="s">
        <v>18</v>
      </c>
      <c r="E254" s="293" t="s">
        <v>33</v>
      </c>
      <c r="F254" s="293"/>
      <c r="G254" s="293" t="s">
        <v>24</v>
      </c>
      <c r="H254" s="294"/>
      <c r="I254" s="219"/>
      <c r="J254" s="42" t="s">
        <v>0</v>
      </c>
      <c r="K254" s="43"/>
      <c r="L254" s="84"/>
      <c r="M254" s="236"/>
      <c r="N254" s="2"/>
      <c r="Q254" s="230"/>
      <c r="V254" s="50"/>
    </row>
    <row r="255" spans="1:22" ht="51.6" thickBot="1" x14ac:dyDescent="0.3">
      <c r="A255" s="291"/>
      <c r="B255" s="7" t="s">
        <v>1377</v>
      </c>
      <c r="C255" s="7" t="s">
        <v>1585</v>
      </c>
      <c r="D255" s="4">
        <v>43632</v>
      </c>
      <c r="E255" s="7"/>
      <c r="F255" s="7" t="s">
        <v>1275</v>
      </c>
      <c r="G255" s="295" t="s">
        <v>1276</v>
      </c>
      <c r="H255" s="296"/>
      <c r="I255" s="297"/>
      <c r="J255" s="40" t="s">
        <v>37</v>
      </c>
      <c r="K255" s="40"/>
      <c r="L255" s="85" t="s">
        <v>1</v>
      </c>
      <c r="M255" s="235">
        <v>407</v>
      </c>
      <c r="N255" s="2"/>
      <c r="V255" s="50">
        <v>0</v>
      </c>
    </row>
    <row r="256" spans="1:22" ht="21" thickBot="1" x14ac:dyDescent="0.3">
      <c r="A256" s="291"/>
      <c r="B256" s="212" t="s">
        <v>30</v>
      </c>
      <c r="C256" s="212" t="s">
        <v>32</v>
      </c>
      <c r="D256" s="212" t="s">
        <v>17</v>
      </c>
      <c r="E256" s="298" t="s">
        <v>34</v>
      </c>
      <c r="F256" s="298"/>
      <c r="G256" s="299"/>
      <c r="H256" s="300"/>
      <c r="I256" s="301"/>
      <c r="J256" s="12" t="s">
        <v>38</v>
      </c>
      <c r="K256" s="13"/>
      <c r="L256" s="86"/>
      <c r="M256" s="234"/>
      <c r="N256" s="2"/>
      <c r="V256" s="50"/>
    </row>
    <row r="257" spans="1:22" ht="21" thickBot="1" x14ac:dyDescent="0.3">
      <c r="A257" s="292"/>
      <c r="B257" s="8" t="s">
        <v>1664</v>
      </c>
      <c r="C257" s="8" t="s">
        <v>1276</v>
      </c>
      <c r="D257" s="80">
        <v>43636</v>
      </c>
      <c r="E257" s="10" t="s">
        <v>2</v>
      </c>
      <c r="F257" s="11" t="s">
        <v>1277</v>
      </c>
      <c r="G257" s="302"/>
      <c r="H257" s="303"/>
      <c r="I257" s="304"/>
      <c r="J257" s="12" t="s">
        <v>39</v>
      </c>
      <c r="K257" s="13"/>
      <c r="L257" s="86" t="s">
        <v>1</v>
      </c>
      <c r="M257" s="234">
        <v>266</v>
      </c>
      <c r="N257" s="2"/>
      <c r="V257" s="50"/>
    </row>
    <row r="258" spans="1:22" ht="24" customHeight="1" thickTop="1" thickBot="1" x14ac:dyDescent="0.3">
      <c r="A258" s="290">
        <f t="shared" ref="A258" si="57">A254+1</f>
        <v>61</v>
      </c>
      <c r="B258" s="210" t="s">
        <v>29</v>
      </c>
      <c r="C258" s="210" t="s">
        <v>31</v>
      </c>
      <c r="D258" s="210" t="s">
        <v>18</v>
      </c>
      <c r="E258" s="293" t="s">
        <v>33</v>
      </c>
      <c r="F258" s="293"/>
      <c r="G258" s="293" t="s">
        <v>24</v>
      </c>
      <c r="H258" s="294"/>
      <c r="I258" s="219"/>
      <c r="J258" s="42" t="s">
        <v>0</v>
      </c>
      <c r="K258" s="43"/>
      <c r="L258" s="84"/>
      <c r="M258" s="236"/>
      <c r="N258" s="2"/>
      <c r="V258" s="50"/>
    </row>
    <row r="259" spans="1:22" ht="21" thickBot="1" x14ac:dyDescent="0.3">
      <c r="A259" s="291"/>
      <c r="B259" s="7" t="s">
        <v>1380</v>
      </c>
      <c r="C259" s="7" t="s">
        <v>1586</v>
      </c>
      <c r="D259" s="4">
        <v>43586</v>
      </c>
      <c r="E259" s="7"/>
      <c r="F259" s="7" t="s">
        <v>1381</v>
      </c>
      <c r="G259" s="295" t="s">
        <v>1382</v>
      </c>
      <c r="H259" s="296"/>
      <c r="I259" s="297"/>
      <c r="J259" s="40" t="s">
        <v>37</v>
      </c>
      <c r="K259" s="40"/>
      <c r="L259" s="85" t="s">
        <v>1</v>
      </c>
      <c r="M259" s="235">
        <v>496</v>
      </c>
      <c r="N259" s="2"/>
      <c r="V259" s="50">
        <v>0</v>
      </c>
    </row>
    <row r="260" spans="1:22" ht="21" thickBot="1" x14ac:dyDescent="0.3">
      <c r="A260" s="291"/>
      <c r="B260" s="212" t="s">
        <v>30</v>
      </c>
      <c r="C260" s="212" t="s">
        <v>32</v>
      </c>
      <c r="D260" s="212" t="s">
        <v>17</v>
      </c>
      <c r="E260" s="298" t="s">
        <v>34</v>
      </c>
      <c r="F260" s="298"/>
      <c r="G260" s="299"/>
      <c r="H260" s="300"/>
      <c r="I260" s="301"/>
      <c r="J260" s="12" t="s">
        <v>38</v>
      </c>
      <c r="K260" s="13"/>
      <c r="L260" s="86"/>
      <c r="M260" s="234"/>
      <c r="N260" s="2"/>
      <c r="V260" s="50"/>
    </row>
    <row r="261" spans="1:22" ht="31.2" thickBot="1" x14ac:dyDescent="0.3">
      <c r="A261" s="292"/>
      <c r="B261" s="8" t="s">
        <v>1667</v>
      </c>
      <c r="C261" s="8" t="s">
        <v>1382</v>
      </c>
      <c r="D261" s="186">
        <v>43595</v>
      </c>
      <c r="E261" s="206" t="s">
        <v>2</v>
      </c>
      <c r="F261" s="187" t="s">
        <v>1383</v>
      </c>
      <c r="G261" s="302"/>
      <c r="H261" s="303"/>
      <c r="I261" s="304"/>
      <c r="J261" s="12" t="s">
        <v>39</v>
      </c>
      <c r="K261" s="13"/>
      <c r="L261" s="86" t="s">
        <v>1</v>
      </c>
      <c r="M261" s="234">
        <v>252</v>
      </c>
      <c r="N261" s="2"/>
      <c r="V261" s="50"/>
    </row>
    <row r="262" spans="1:22" ht="24" customHeight="1" thickTop="1" thickBot="1" x14ac:dyDescent="0.3">
      <c r="A262" s="290">
        <f t="shared" ref="A262" si="58">A258+1</f>
        <v>62</v>
      </c>
      <c r="B262" s="210" t="s">
        <v>29</v>
      </c>
      <c r="C262" s="210" t="s">
        <v>31</v>
      </c>
      <c r="D262" s="210" t="s">
        <v>18</v>
      </c>
      <c r="E262" s="293" t="s">
        <v>33</v>
      </c>
      <c r="F262" s="293"/>
      <c r="G262" s="293" t="s">
        <v>24</v>
      </c>
      <c r="H262" s="294"/>
      <c r="I262" s="219"/>
      <c r="J262" s="42" t="s">
        <v>0</v>
      </c>
      <c r="K262" s="43"/>
      <c r="L262" s="84"/>
      <c r="M262" s="236"/>
      <c r="N262" s="2"/>
      <c r="V262" s="50"/>
    </row>
    <row r="263" spans="1:22" ht="61.8" thickBot="1" x14ac:dyDescent="0.3">
      <c r="A263" s="291"/>
      <c r="B263" s="7" t="s">
        <v>1588</v>
      </c>
      <c r="C263" s="7" t="s">
        <v>1587</v>
      </c>
      <c r="D263" s="4">
        <v>43694</v>
      </c>
      <c r="E263" s="7"/>
      <c r="F263" s="7" t="s">
        <v>804</v>
      </c>
      <c r="G263" s="295" t="s">
        <v>806</v>
      </c>
      <c r="H263" s="296"/>
      <c r="I263" s="297"/>
      <c r="J263" s="40" t="s">
        <v>37</v>
      </c>
      <c r="K263" s="40"/>
      <c r="L263" s="85" t="s">
        <v>1</v>
      </c>
      <c r="M263" s="235">
        <v>1692</v>
      </c>
      <c r="N263" s="2"/>
      <c r="V263" s="50">
        <v>0</v>
      </c>
    </row>
    <row r="264" spans="1:22" ht="21" thickBot="1" x14ac:dyDescent="0.3">
      <c r="A264" s="291"/>
      <c r="B264" s="212" t="s">
        <v>30</v>
      </c>
      <c r="C264" s="212" t="s">
        <v>32</v>
      </c>
      <c r="D264" s="212" t="s">
        <v>17</v>
      </c>
      <c r="E264" s="298" t="s">
        <v>34</v>
      </c>
      <c r="F264" s="298"/>
      <c r="G264" s="299"/>
      <c r="H264" s="300"/>
      <c r="I264" s="301"/>
      <c r="J264" s="12" t="s">
        <v>38</v>
      </c>
      <c r="K264" s="13"/>
      <c r="L264" s="86"/>
      <c r="M264" s="234"/>
      <c r="N264" s="2"/>
      <c r="V264" s="50"/>
    </row>
    <row r="265" spans="1:22" ht="31.2" thickBot="1" x14ac:dyDescent="0.3">
      <c r="A265" s="292"/>
      <c r="B265" s="8" t="s">
        <v>1697</v>
      </c>
      <c r="C265" s="8" t="s">
        <v>806</v>
      </c>
      <c r="D265" s="80">
        <v>43701</v>
      </c>
      <c r="E265" s="10" t="s">
        <v>2</v>
      </c>
      <c r="F265" s="11" t="s">
        <v>1384</v>
      </c>
      <c r="G265" s="302"/>
      <c r="H265" s="303"/>
      <c r="I265" s="304"/>
      <c r="J265" s="12" t="s">
        <v>39</v>
      </c>
      <c r="K265" s="13"/>
      <c r="L265" s="86" t="s">
        <v>1</v>
      </c>
      <c r="M265" s="234">
        <v>161</v>
      </c>
      <c r="N265" s="2"/>
      <c r="V265" s="50"/>
    </row>
    <row r="266" spans="1:22" ht="24" customHeight="1" thickTop="1" thickBot="1" x14ac:dyDescent="0.3">
      <c r="A266" s="290">
        <f t="shared" ref="A266" si="59">A262+1</f>
        <v>63</v>
      </c>
      <c r="B266" s="210" t="s">
        <v>29</v>
      </c>
      <c r="C266" s="210" t="s">
        <v>31</v>
      </c>
      <c r="D266" s="210" t="s">
        <v>18</v>
      </c>
      <c r="E266" s="293" t="s">
        <v>33</v>
      </c>
      <c r="F266" s="293"/>
      <c r="G266" s="293" t="s">
        <v>24</v>
      </c>
      <c r="H266" s="294"/>
      <c r="I266" s="219"/>
      <c r="J266" s="42" t="s">
        <v>0</v>
      </c>
      <c r="K266" s="43"/>
      <c r="L266" s="84"/>
      <c r="M266" s="236"/>
      <c r="N266" s="2"/>
      <c r="V266" s="50"/>
    </row>
    <row r="267" spans="1:22" ht="41.4" thickBot="1" x14ac:dyDescent="0.3">
      <c r="A267" s="291"/>
      <c r="B267" s="7" t="s">
        <v>1589</v>
      </c>
      <c r="C267" s="7" t="s">
        <v>1729</v>
      </c>
      <c r="D267" s="4">
        <v>43633</v>
      </c>
      <c r="E267" s="7"/>
      <c r="F267" s="7" t="s">
        <v>1385</v>
      </c>
      <c r="G267" s="295" t="s">
        <v>1386</v>
      </c>
      <c r="H267" s="296"/>
      <c r="I267" s="297"/>
      <c r="J267" s="40" t="s">
        <v>37</v>
      </c>
      <c r="K267" s="40"/>
      <c r="L267" s="85" t="s">
        <v>1</v>
      </c>
      <c r="M267" s="235">
        <v>611</v>
      </c>
      <c r="N267" s="2"/>
      <c r="V267" s="50">
        <v>0</v>
      </c>
    </row>
    <row r="268" spans="1:22" ht="21" thickBot="1" x14ac:dyDescent="0.3">
      <c r="A268" s="291"/>
      <c r="B268" s="212" t="s">
        <v>30</v>
      </c>
      <c r="C268" s="212" t="s">
        <v>32</v>
      </c>
      <c r="D268" s="212" t="s">
        <v>17</v>
      </c>
      <c r="E268" s="298" t="s">
        <v>34</v>
      </c>
      <c r="F268" s="298"/>
      <c r="G268" s="299"/>
      <c r="H268" s="300"/>
      <c r="I268" s="301"/>
      <c r="J268" s="12" t="s">
        <v>38</v>
      </c>
      <c r="K268" s="13"/>
      <c r="L268" s="86"/>
      <c r="M268" s="234"/>
      <c r="N268" s="2"/>
      <c r="V268" s="50"/>
    </row>
    <row r="269" spans="1:22" ht="31.2" thickBot="1" x14ac:dyDescent="0.3">
      <c r="A269" s="292"/>
      <c r="B269" s="8" t="s">
        <v>1698</v>
      </c>
      <c r="C269" s="8" t="s">
        <v>1386</v>
      </c>
      <c r="D269" s="80">
        <v>43638</v>
      </c>
      <c r="E269" s="10" t="s">
        <v>2</v>
      </c>
      <c r="F269" s="11" t="s">
        <v>1387</v>
      </c>
      <c r="G269" s="302"/>
      <c r="H269" s="303"/>
      <c r="I269" s="304"/>
      <c r="J269" s="12" t="s">
        <v>39</v>
      </c>
      <c r="K269" s="13"/>
      <c r="L269" s="86" t="s">
        <v>1</v>
      </c>
      <c r="M269" s="234">
        <v>51</v>
      </c>
      <c r="N269" s="2"/>
      <c r="V269" s="50"/>
    </row>
    <row r="270" spans="1:22" ht="24" customHeight="1" thickTop="1" thickBot="1" x14ac:dyDescent="0.3">
      <c r="A270" s="290">
        <f t="shared" ref="A270" si="60">A266+1</f>
        <v>64</v>
      </c>
      <c r="B270" s="210" t="s">
        <v>29</v>
      </c>
      <c r="C270" s="210" t="s">
        <v>31</v>
      </c>
      <c r="D270" s="210" t="s">
        <v>18</v>
      </c>
      <c r="E270" s="293" t="s">
        <v>33</v>
      </c>
      <c r="F270" s="293"/>
      <c r="G270" s="293" t="s">
        <v>24</v>
      </c>
      <c r="H270" s="294"/>
      <c r="I270" s="219"/>
      <c r="J270" s="42" t="s">
        <v>0</v>
      </c>
      <c r="K270" s="43"/>
      <c r="L270" s="84"/>
      <c r="M270" s="236"/>
      <c r="N270" s="2"/>
      <c r="V270" s="50"/>
    </row>
    <row r="271" spans="1:22" ht="51.6" thickBot="1" x14ac:dyDescent="0.3">
      <c r="A271" s="291"/>
      <c r="B271" s="7" t="s">
        <v>1388</v>
      </c>
      <c r="C271" s="7" t="s">
        <v>1389</v>
      </c>
      <c r="D271" s="4">
        <v>43543</v>
      </c>
      <c r="E271" s="7"/>
      <c r="F271" s="7" t="s">
        <v>1590</v>
      </c>
      <c r="G271" s="295" t="s">
        <v>1390</v>
      </c>
      <c r="H271" s="296"/>
      <c r="I271" s="297"/>
      <c r="J271" s="40" t="s">
        <v>37</v>
      </c>
      <c r="K271" s="40"/>
      <c r="L271" s="85" t="s">
        <v>1</v>
      </c>
      <c r="M271" s="235">
        <v>120</v>
      </c>
      <c r="N271" s="2"/>
      <c r="V271" s="50">
        <v>0</v>
      </c>
    </row>
    <row r="272" spans="1:22" ht="21" thickBot="1" x14ac:dyDescent="0.3">
      <c r="A272" s="291"/>
      <c r="B272" s="212" t="s">
        <v>30</v>
      </c>
      <c r="C272" s="212" t="s">
        <v>32</v>
      </c>
      <c r="D272" s="212" t="s">
        <v>17</v>
      </c>
      <c r="E272" s="298" t="s">
        <v>34</v>
      </c>
      <c r="F272" s="298"/>
      <c r="G272" s="299"/>
      <c r="H272" s="300"/>
      <c r="I272" s="301"/>
      <c r="J272" s="12" t="s">
        <v>38</v>
      </c>
      <c r="K272" s="13"/>
      <c r="L272" s="86" t="s">
        <v>1</v>
      </c>
      <c r="M272" s="234">
        <v>184</v>
      </c>
      <c r="N272" s="2"/>
      <c r="V272" s="50"/>
    </row>
    <row r="273" spans="1:22" ht="21" thickBot="1" x14ac:dyDescent="0.3">
      <c r="A273" s="292"/>
      <c r="B273" s="8" t="s">
        <v>1699</v>
      </c>
      <c r="C273" s="8" t="s">
        <v>1390</v>
      </c>
      <c r="D273" s="80">
        <v>43544</v>
      </c>
      <c r="E273" s="10" t="s">
        <v>2</v>
      </c>
      <c r="F273" s="11" t="s">
        <v>1391</v>
      </c>
      <c r="G273" s="302"/>
      <c r="H273" s="303"/>
      <c r="I273" s="304"/>
      <c r="J273" s="12" t="s">
        <v>39</v>
      </c>
      <c r="K273" s="13"/>
      <c r="L273" s="86" t="s">
        <v>1</v>
      </c>
      <c r="M273" s="234">
        <v>82</v>
      </c>
      <c r="N273" s="2"/>
      <c r="V273" s="50"/>
    </row>
    <row r="274" spans="1:22" ht="24" customHeight="1" thickTop="1" thickBot="1" x14ac:dyDescent="0.3">
      <c r="A274" s="290">
        <f t="shared" ref="A274" si="61">A270+1</f>
        <v>65</v>
      </c>
      <c r="B274" s="210" t="s">
        <v>29</v>
      </c>
      <c r="C274" s="210" t="s">
        <v>31</v>
      </c>
      <c r="D274" s="210" t="s">
        <v>18</v>
      </c>
      <c r="E274" s="293" t="s">
        <v>33</v>
      </c>
      <c r="F274" s="293"/>
      <c r="G274" s="293" t="s">
        <v>24</v>
      </c>
      <c r="H274" s="294"/>
      <c r="I274" s="219"/>
      <c r="J274" s="42" t="s">
        <v>0</v>
      </c>
      <c r="K274" s="43"/>
      <c r="L274" s="84"/>
      <c r="M274" s="236"/>
      <c r="N274" s="2"/>
      <c r="V274" s="50"/>
    </row>
    <row r="275" spans="1:22" ht="51.6" thickBot="1" x14ac:dyDescent="0.3">
      <c r="A275" s="291"/>
      <c r="B275" s="7" t="s">
        <v>1392</v>
      </c>
      <c r="C275" s="7" t="s">
        <v>1700</v>
      </c>
      <c r="D275" s="4">
        <v>43551</v>
      </c>
      <c r="E275" s="7"/>
      <c r="F275" s="7" t="s">
        <v>1591</v>
      </c>
      <c r="G275" s="295" t="s">
        <v>1393</v>
      </c>
      <c r="H275" s="296"/>
      <c r="I275" s="297"/>
      <c r="J275" s="40" t="s">
        <v>37</v>
      </c>
      <c r="K275" s="40"/>
      <c r="L275" s="85" t="s">
        <v>1</v>
      </c>
      <c r="M275" s="235">
        <v>333</v>
      </c>
      <c r="N275" s="2"/>
      <c r="V275" s="50">
        <v>0</v>
      </c>
    </row>
    <row r="276" spans="1:22" ht="21" thickBot="1" x14ac:dyDescent="0.3">
      <c r="A276" s="291"/>
      <c r="B276" s="212" t="s">
        <v>30</v>
      </c>
      <c r="C276" s="212" t="s">
        <v>32</v>
      </c>
      <c r="D276" s="212" t="s">
        <v>17</v>
      </c>
      <c r="E276" s="298" t="s">
        <v>34</v>
      </c>
      <c r="F276" s="298"/>
      <c r="G276" s="299"/>
      <c r="H276" s="300"/>
      <c r="I276" s="301"/>
      <c r="J276" s="12" t="s">
        <v>38</v>
      </c>
      <c r="K276" s="13"/>
      <c r="L276" s="86" t="s">
        <v>1</v>
      </c>
      <c r="M276" s="234">
        <v>169</v>
      </c>
      <c r="N276" s="2"/>
      <c r="V276" s="50"/>
    </row>
    <row r="277" spans="1:22" ht="31.2" thickBot="1" x14ac:dyDescent="0.3">
      <c r="A277" s="292"/>
      <c r="B277" s="8" t="s">
        <v>1701</v>
      </c>
      <c r="C277" s="8" t="s">
        <v>1393</v>
      </c>
      <c r="D277" s="80">
        <v>43554</v>
      </c>
      <c r="E277" s="10" t="s">
        <v>2</v>
      </c>
      <c r="F277" s="11" t="s">
        <v>1394</v>
      </c>
      <c r="G277" s="302"/>
      <c r="H277" s="303"/>
      <c r="I277" s="304"/>
      <c r="J277" s="12" t="s">
        <v>39</v>
      </c>
      <c r="K277" s="13"/>
      <c r="L277" s="86"/>
      <c r="M277" s="234"/>
      <c r="N277" s="2"/>
      <c r="V277" s="50"/>
    </row>
    <row r="278" spans="1:22" ht="24" customHeight="1" thickTop="1" thickBot="1" x14ac:dyDescent="0.3">
      <c r="A278" s="290">
        <f t="shared" ref="A278" si="62">A274+1</f>
        <v>66</v>
      </c>
      <c r="B278" s="210" t="s">
        <v>29</v>
      </c>
      <c r="C278" s="210" t="s">
        <v>31</v>
      </c>
      <c r="D278" s="210" t="s">
        <v>18</v>
      </c>
      <c r="E278" s="293" t="s">
        <v>33</v>
      </c>
      <c r="F278" s="293"/>
      <c r="G278" s="293" t="s">
        <v>24</v>
      </c>
      <c r="H278" s="294"/>
      <c r="I278" s="219"/>
      <c r="J278" s="42" t="s">
        <v>0</v>
      </c>
      <c r="K278" s="43"/>
      <c r="L278" s="84"/>
      <c r="M278" s="236"/>
      <c r="N278" s="2"/>
      <c r="V278" s="50"/>
    </row>
    <row r="279" spans="1:22" ht="61.8" thickBot="1" x14ac:dyDescent="0.3">
      <c r="A279" s="291"/>
      <c r="B279" s="7" t="s">
        <v>1592</v>
      </c>
      <c r="C279" s="7" t="s">
        <v>1730</v>
      </c>
      <c r="D279" s="4">
        <v>43539</v>
      </c>
      <c r="E279" s="7"/>
      <c r="F279" s="7" t="s">
        <v>1395</v>
      </c>
      <c r="G279" s="295" t="s">
        <v>1497</v>
      </c>
      <c r="H279" s="296"/>
      <c r="I279" s="297"/>
      <c r="J279" s="40" t="s">
        <v>37</v>
      </c>
      <c r="K279" s="40"/>
      <c r="L279" s="85" t="s">
        <v>1</v>
      </c>
      <c r="M279" s="235">
        <v>616</v>
      </c>
      <c r="N279" s="2"/>
      <c r="V279" s="50">
        <v>0</v>
      </c>
    </row>
    <row r="280" spans="1:22" ht="21" thickBot="1" x14ac:dyDescent="0.3">
      <c r="A280" s="291"/>
      <c r="B280" s="212" t="s">
        <v>30</v>
      </c>
      <c r="C280" s="212" t="s">
        <v>32</v>
      </c>
      <c r="D280" s="212" t="s">
        <v>17</v>
      </c>
      <c r="E280" s="298" t="s">
        <v>34</v>
      </c>
      <c r="F280" s="298"/>
      <c r="G280" s="299"/>
      <c r="H280" s="300"/>
      <c r="I280" s="301"/>
      <c r="J280" s="12" t="s">
        <v>38</v>
      </c>
      <c r="K280" s="13"/>
      <c r="L280" s="86" t="s">
        <v>1</v>
      </c>
      <c r="M280" s="234">
        <v>1797</v>
      </c>
      <c r="N280" s="2"/>
      <c r="V280" s="50"/>
    </row>
    <row r="281" spans="1:22" ht="31.2" thickBot="1" x14ac:dyDescent="0.3">
      <c r="A281" s="292"/>
      <c r="B281" s="8" t="s">
        <v>1658</v>
      </c>
      <c r="C281" s="8" t="s">
        <v>1497</v>
      </c>
      <c r="D281" s="80">
        <v>43545</v>
      </c>
      <c r="E281" s="10" t="s">
        <v>2</v>
      </c>
      <c r="F281" s="11" t="s">
        <v>1396</v>
      </c>
      <c r="G281" s="302"/>
      <c r="H281" s="303"/>
      <c r="I281" s="304"/>
      <c r="J281" s="12" t="s">
        <v>39</v>
      </c>
      <c r="K281" s="13"/>
      <c r="L281" s="86"/>
      <c r="M281" s="234"/>
      <c r="N281" s="2"/>
      <c r="V281" s="50"/>
    </row>
    <row r="282" spans="1:22" ht="24" customHeight="1" thickTop="1" thickBot="1" x14ac:dyDescent="0.3">
      <c r="A282" s="290">
        <f t="shared" ref="A282" si="63">A278+1</f>
        <v>67</v>
      </c>
      <c r="B282" s="210" t="s">
        <v>29</v>
      </c>
      <c r="C282" s="210" t="s">
        <v>31</v>
      </c>
      <c r="D282" s="210" t="s">
        <v>18</v>
      </c>
      <c r="E282" s="293" t="s">
        <v>33</v>
      </c>
      <c r="F282" s="293"/>
      <c r="G282" s="293" t="s">
        <v>24</v>
      </c>
      <c r="H282" s="294"/>
      <c r="I282" s="219"/>
      <c r="J282" s="42" t="s">
        <v>0</v>
      </c>
      <c r="K282" s="43"/>
      <c r="L282" s="84"/>
      <c r="M282" s="236"/>
      <c r="N282" s="2"/>
      <c r="V282" s="50"/>
    </row>
    <row r="283" spans="1:22" ht="21" thickBot="1" x14ac:dyDescent="0.3">
      <c r="A283" s="291"/>
      <c r="B283" s="7" t="s">
        <v>1592</v>
      </c>
      <c r="C283" s="7" t="s">
        <v>1596</v>
      </c>
      <c r="D283" s="4">
        <v>43565</v>
      </c>
      <c r="E283" s="7"/>
      <c r="F283" s="7" t="s">
        <v>1593</v>
      </c>
      <c r="G283" s="295" t="s">
        <v>1397</v>
      </c>
      <c r="H283" s="296"/>
      <c r="I283" s="297"/>
      <c r="J283" s="40" t="s">
        <v>37</v>
      </c>
      <c r="K283" s="40"/>
      <c r="L283" s="85" t="s">
        <v>1</v>
      </c>
      <c r="M283" s="235">
        <v>341</v>
      </c>
      <c r="N283" s="2"/>
      <c r="V283" s="50">
        <v>0</v>
      </c>
    </row>
    <row r="284" spans="1:22" ht="21" thickBot="1" x14ac:dyDescent="0.3">
      <c r="A284" s="291"/>
      <c r="B284" s="212" t="s">
        <v>30</v>
      </c>
      <c r="C284" s="212" t="s">
        <v>32</v>
      </c>
      <c r="D284" s="212" t="s">
        <v>17</v>
      </c>
      <c r="E284" s="298" t="s">
        <v>34</v>
      </c>
      <c r="F284" s="298"/>
      <c r="G284" s="299"/>
      <c r="H284" s="300"/>
      <c r="I284" s="301"/>
      <c r="J284" s="12" t="s">
        <v>38</v>
      </c>
      <c r="K284" s="13"/>
      <c r="L284" s="86" t="s">
        <v>1</v>
      </c>
      <c r="M284" s="234">
        <v>701</v>
      </c>
      <c r="N284" s="2"/>
      <c r="V284" s="50"/>
    </row>
    <row r="285" spans="1:22" ht="31.2" thickBot="1" x14ac:dyDescent="0.3">
      <c r="A285" s="292"/>
      <c r="B285" s="8" t="s">
        <v>1658</v>
      </c>
      <c r="C285" s="8" t="s">
        <v>1397</v>
      </c>
      <c r="D285" s="80">
        <v>43568</v>
      </c>
      <c r="E285" s="10" t="s">
        <v>2</v>
      </c>
      <c r="F285" s="11" t="s">
        <v>1398</v>
      </c>
      <c r="G285" s="302"/>
      <c r="H285" s="303"/>
      <c r="I285" s="304"/>
      <c r="J285" s="12" t="s">
        <v>39</v>
      </c>
      <c r="K285" s="13"/>
      <c r="L285" s="86"/>
      <c r="M285" s="234"/>
      <c r="N285" s="2"/>
      <c r="V285" s="50"/>
    </row>
    <row r="286" spans="1:22" ht="24" customHeight="1" thickTop="1" thickBot="1" x14ac:dyDescent="0.3">
      <c r="A286" s="290">
        <f t="shared" ref="A286" si="64">A282+1</f>
        <v>68</v>
      </c>
      <c r="B286" s="210" t="s">
        <v>29</v>
      </c>
      <c r="C286" s="210" t="s">
        <v>31</v>
      </c>
      <c r="D286" s="210" t="s">
        <v>18</v>
      </c>
      <c r="E286" s="293" t="s">
        <v>33</v>
      </c>
      <c r="F286" s="293"/>
      <c r="G286" s="293" t="s">
        <v>24</v>
      </c>
      <c r="H286" s="294"/>
      <c r="I286" s="219"/>
      <c r="J286" s="42" t="s">
        <v>0</v>
      </c>
      <c r="K286" s="43"/>
      <c r="L286" s="84"/>
      <c r="M286" s="236"/>
      <c r="N286" s="2"/>
      <c r="V286" s="50"/>
    </row>
    <row r="287" spans="1:22" s="226" customFormat="1" ht="68.25" customHeight="1" thickBot="1" x14ac:dyDescent="0.3">
      <c r="A287" s="291"/>
      <c r="B287" s="7" t="s">
        <v>1592</v>
      </c>
      <c r="C287" s="156" t="s">
        <v>1595</v>
      </c>
      <c r="D287" s="181">
        <v>43597</v>
      </c>
      <c r="E287" s="156"/>
      <c r="F287" s="156" t="s">
        <v>1594</v>
      </c>
      <c r="G287" s="398" t="s">
        <v>1509</v>
      </c>
      <c r="H287" s="399"/>
      <c r="I287" s="400"/>
      <c r="J287" s="227" t="s">
        <v>37</v>
      </c>
      <c r="K287" s="227"/>
      <c r="L287" s="192" t="s">
        <v>1</v>
      </c>
      <c r="M287" s="238">
        <v>464</v>
      </c>
      <c r="N287" s="228"/>
      <c r="V287" s="229">
        <v>0</v>
      </c>
    </row>
    <row r="288" spans="1:22" ht="21" thickBot="1" x14ac:dyDescent="0.3">
      <c r="A288" s="291"/>
      <c r="B288" s="212" t="s">
        <v>30</v>
      </c>
      <c r="C288" s="212" t="s">
        <v>32</v>
      </c>
      <c r="D288" s="245" t="s">
        <v>17</v>
      </c>
      <c r="E288" s="406" t="s">
        <v>34</v>
      </c>
      <c r="F288" s="406"/>
      <c r="G288" s="299"/>
      <c r="H288" s="300"/>
      <c r="I288" s="301"/>
      <c r="J288" s="12" t="s">
        <v>38</v>
      </c>
      <c r="K288" s="13"/>
      <c r="L288" s="86" t="s">
        <v>1</v>
      </c>
      <c r="M288" s="234">
        <v>328</v>
      </c>
      <c r="N288" s="2"/>
      <c r="V288" s="50"/>
    </row>
    <row r="289" spans="1:22" ht="31.2" thickBot="1" x14ac:dyDescent="0.3">
      <c r="A289" s="292"/>
      <c r="B289" s="8" t="s">
        <v>1658</v>
      </c>
      <c r="C289" s="8" t="s">
        <v>1498</v>
      </c>
      <c r="D289" s="186">
        <v>43601</v>
      </c>
      <c r="E289" s="206" t="s">
        <v>2</v>
      </c>
      <c r="F289" s="187" t="s">
        <v>1399</v>
      </c>
      <c r="G289" s="302"/>
      <c r="H289" s="303"/>
      <c r="I289" s="304"/>
      <c r="J289" s="12" t="s">
        <v>39</v>
      </c>
      <c r="K289" s="13"/>
      <c r="L289" s="86"/>
      <c r="M289" s="234"/>
      <c r="N289" s="2"/>
      <c r="V289" s="50"/>
    </row>
    <row r="290" spans="1:22" ht="24" customHeight="1" thickTop="1" thickBot="1" x14ac:dyDescent="0.3">
      <c r="A290" s="290">
        <f t="shared" ref="A290" si="65">A286+1</f>
        <v>69</v>
      </c>
      <c r="B290" s="210" t="s">
        <v>29</v>
      </c>
      <c r="C290" s="210" t="s">
        <v>31</v>
      </c>
      <c r="D290" s="210" t="s">
        <v>18</v>
      </c>
      <c r="E290" s="293" t="s">
        <v>33</v>
      </c>
      <c r="F290" s="293"/>
      <c r="G290" s="293" t="s">
        <v>24</v>
      </c>
      <c r="H290" s="294"/>
      <c r="I290" s="219"/>
      <c r="J290" s="42" t="s">
        <v>0</v>
      </c>
      <c r="K290" s="43"/>
      <c r="L290" s="84"/>
      <c r="M290" s="236"/>
      <c r="N290" s="2"/>
      <c r="V290" s="50"/>
    </row>
    <row r="291" spans="1:22" ht="51.6" thickBot="1" x14ac:dyDescent="0.3">
      <c r="A291" s="291"/>
      <c r="B291" s="7" t="s">
        <v>1592</v>
      </c>
      <c r="C291" s="7" t="s">
        <v>1597</v>
      </c>
      <c r="D291" s="4">
        <v>43723</v>
      </c>
      <c r="E291" s="7"/>
      <c r="F291" s="7" t="s">
        <v>1598</v>
      </c>
      <c r="G291" s="295" t="s">
        <v>1400</v>
      </c>
      <c r="H291" s="296"/>
      <c r="I291" s="297"/>
      <c r="J291" s="40" t="s">
        <v>37</v>
      </c>
      <c r="K291" s="40"/>
      <c r="L291" s="85"/>
      <c r="M291" s="235"/>
      <c r="N291" s="2"/>
      <c r="V291" s="50">
        <v>0</v>
      </c>
    </row>
    <row r="292" spans="1:22" ht="21" thickBot="1" x14ac:dyDescent="0.3">
      <c r="A292" s="291"/>
      <c r="B292" s="212" t="s">
        <v>30</v>
      </c>
      <c r="C292" s="212" t="s">
        <v>32</v>
      </c>
      <c r="D292" s="212" t="s">
        <v>17</v>
      </c>
      <c r="E292" s="298" t="s">
        <v>34</v>
      </c>
      <c r="F292" s="298"/>
      <c r="G292" s="299"/>
      <c r="H292" s="300"/>
      <c r="I292" s="301"/>
      <c r="J292" s="12" t="s">
        <v>38</v>
      </c>
      <c r="K292" s="13"/>
      <c r="L292" s="86" t="s">
        <v>1</v>
      </c>
      <c r="M292" s="234">
        <v>780</v>
      </c>
      <c r="N292" s="2"/>
      <c r="V292" s="50"/>
    </row>
    <row r="293" spans="1:22" ht="31.2" thickBot="1" x14ac:dyDescent="0.3">
      <c r="A293" s="292"/>
      <c r="B293" s="8" t="s">
        <v>1658</v>
      </c>
      <c r="C293" s="8" t="s">
        <v>1400</v>
      </c>
      <c r="D293" s="80">
        <v>43727</v>
      </c>
      <c r="E293" s="10" t="s">
        <v>2</v>
      </c>
      <c r="F293" s="11" t="s">
        <v>1401</v>
      </c>
      <c r="G293" s="302"/>
      <c r="H293" s="303"/>
      <c r="I293" s="304"/>
      <c r="J293" s="12" t="s">
        <v>39</v>
      </c>
      <c r="K293" s="13"/>
      <c r="L293" s="86"/>
      <c r="M293" s="234"/>
      <c r="N293" s="2"/>
      <c r="V293" s="50"/>
    </row>
    <row r="294" spans="1:22" ht="24" customHeight="1" thickTop="1" thickBot="1" x14ac:dyDescent="0.3">
      <c r="A294" s="290">
        <f t="shared" ref="A294" si="66">A290+1</f>
        <v>70</v>
      </c>
      <c r="B294" s="210" t="s">
        <v>29</v>
      </c>
      <c r="C294" s="210" t="s">
        <v>31</v>
      </c>
      <c r="D294" s="210" t="s">
        <v>18</v>
      </c>
      <c r="E294" s="293" t="s">
        <v>33</v>
      </c>
      <c r="F294" s="293"/>
      <c r="G294" s="293" t="s">
        <v>24</v>
      </c>
      <c r="H294" s="294"/>
      <c r="I294" s="219"/>
      <c r="J294" s="42" t="s">
        <v>0</v>
      </c>
      <c r="K294" s="43"/>
      <c r="L294" s="84"/>
      <c r="M294" s="236"/>
      <c r="N294" s="2"/>
      <c r="V294" s="50"/>
    </row>
    <row r="295" spans="1:22" ht="41.4" thickBot="1" x14ac:dyDescent="0.3">
      <c r="A295" s="291"/>
      <c r="B295" s="7" t="s">
        <v>1402</v>
      </c>
      <c r="C295" s="7" t="s">
        <v>1731</v>
      </c>
      <c r="D295" s="4">
        <v>43618</v>
      </c>
      <c r="E295" s="7"/>
      <c r="F295" s="7" t="s">
        <v>1599</v>
      </c>
      <c r="G295" s="295" t="s">
        <v>1499</v>
      </c>
      <c r="H295" s="296"/>
      <c r="I295" s="297"/>
      <c r="J295" s="40" t="s">
        <v>37</v>
      </c>
      <c r="K295" s="40"/>
      <c r="L295" s="85" t="s">
        <v>1</v>
      </c>
      <c r="M295" s="235">
        <v>660</v>
      </c>
      <c r="N295" s="2"/>
      <c r="V295" s="50">
        <v>0</v>
      </c>
    </row>
    <row r="296" spans="1:22" ht="21" thickBot="1" x14ac:dyDescent="0.3">
      <c r="A296" s="291"/>
      <c r="B296" s="212" t="s">
        <v>30</v>
      </c>
      <c r="C296" s="212" t="s">
        <v>32</v>
      </c>
      <c r="D296" s="212" t="s">
        <v>17</v>
      </c>
      <c r="E296" s="298" t="s">
        <v>34</v>
      </c>
      <c r="F296" s="298"/>
      <c r="G296" s="299"/>
      <c r="H296" s="300"/>
      <c r="I296" s="301"/>
      <c r="J296" s="12" t="s">
        <v>38</v>
      </c>
      <c r="K296" s="13"/>
      <c r="L296" s="86"/>
      <c r="M296" s="234"/>
      <c r="N296" s="2"/>
      <c r="V296" s="50"/>
    </row>
    <row r="297" spans="1:22" ht="21" thickBot="1" x14ac:dyDescent="0.3">
      <c r="A297" s="292"/>
      <c r="B297" s="8" t="s">
        <v>1702</v>
      </c>
      <c r="C297" s="8" t="s">
        <v>1499</v>
      </c>
      <c r="D297" s="80">
        <v>43625</v>
      </c>
      <c r="E297" s="10" t="s">
        <v>2</v>
      </c>
      <c r="F297" s="11" t="s">
        <v>1403</v>
      </c>
      <c r="G297" s="302"/>
      <c r="H297" s="303"/>
      <c r="I297" s="304"/>
      <c r="J297" s="12" t="s">
        <v>39</v>
      </c>
      <c r="K297" s="13"/>
      <c r="L297" s="86" t="s">
        <v>1</v>
      </c>
      <c r="M297" s="234">
        <v>30</v>
      </c>
      <c r="N297" s="2"/>
      <c r="V297" s="50"/>
    </row>
    <row r="298" spans="1:22" ht="24" customHeight="1" thickTop="1" thickBot="1" x14ac:dyDescent="0.3">
      <c r="A298" s="290">
        <f t="shared" ref="A298" si="67">A294+1</f>
        <v>71</v>
      </c>
      <c r="B298" s="210" t="s">
        <v>29</v>
      </c>
      <c r="C298" s="210" t="s">
        <v>31</v>
      </c>
      <c r="D298" s="210" t="s">
        <v>18</v>
      </c>
      <c r="E298" s="293" t="s">
        <v>33</v>
      </c>
      <c r="F298" s="293"/>
      <c r="G298" s="293" t="s">
        <v>24</v>
      </c>
      <c r="H298" s="294"/>
      <c r="I298" s="219"/>
      <c r="J298" s="42" t="s">
        <v>0</v>
      </c>
      <c r="K298" s="43"/>
      <c r="L298" s="84"/>
      <c r="M298" s="236"/>
      <c r="N298" s="2"/>
      <c r="V298" s="50"/>
    </row>
    <row r="299" spans="1:22" ht="31.2" thickBot="1" x14ac:dyDescent="0.3">
      <c r="A299" s="291"/>
      <c r="B299" s="7" t="s">
        <v>1404</v>
      </c>
      <c r="C299" s="7" t="s">
        <v>1405</v>
      </c>
      <c r="D299" s="4">
        <v>43565</v>
      </c>
      <c r="E299" s="7"/>
      <c r="F299" s="7" t="s">
        <v>1600</v>
      </c>
      <c r="G299" s="295" t="s">
        <v>1406</v>
      </c>
      <c r="H299" s="296"/>
      <c r="I299" s="297"/>
      <c r="J299" s="40" t="s">
        <v>37</v>
      </c>
      <c r="K299" s="40"/>
      <c r="L299" s="85" t="s">
        <v>1</v>
      </c>
      <c r="M299" s="235">
        <v>278</v>
      </c>
      <c r="N299" s="2"/>
      <c r="V299" s="50">
        <v>0</v>
      </c>
    </row>
    <row r="300" spans="1:22" ht="21" thickBot="1" x14ac:dyDescent="0.3">
      <c r="A300" s="291"/>
      <c r="B300" s="212" t="s">
        <v>30</v>
      </c>
      <c r="C300" s="212" t="s">
        <v>32</v>
      </c>
      <c r="D300" s="212" t="s">
        <v>17</v>
      </c>
      <c r="E300" s="298" t="s">
        <v>34</v>
      </c>
      <c r="F300" s="298"/>
      <c r="G300" s="299"/>
      <c r="H300" s="300"/>
      <c r="I300" s="301"/>
      <c r="J300" s="12" t="s">
        <v>38</v>
      </c>
      <c r="K300" s="13"/>
      <c r="L300" s="86" t="s">
        <v>1</v>
      </c>
      <c r="M300" s="234">
        <v>748</v>
      </c>
      <c r="N300" s="2"/>
      <c r="V300" s="50"/>
    </row>
    <row r="301" spans="1:22" ht="31.2" thickBot="1" x14ac:dyDescent="0.3">
      <c r="A301" s="292"/>
      <c r="B301" s="8" t="s">
        <v>1704</v>
      </c>
      <c r="C301" s="8" t="s">
        <v>1406</v>
      </c>
      <c r="D301" s="80">
        <v>43567</v>
      </c>
      <c r="E301" s="10" t="s">
        <v>2</v>
      </c>
      <c r="F301" s="11" t="s">
        <v>1407</v>
      </c>
      <c r="G301" s="302"/>
      <c r="H301" s="303"/>
      <c r="I301" s="304"/>
      <c r="J301" s="12" t="s">
        <v>39</v>
      </c>
      <c r="K301" s="13"/>
      <c r="L301" s="86" t="s">
        <v>1</v>
      </c>
      <c r="M301" s="234">
        <v>152</v>
      </c>
      <c r="N301" s="2"/>
      <c r="V301" s="50"/>
    </row>
    <row r="302" spans="1:22" ht="24" customHeight="1" thickTop="1" thickBot="1" x14ac:dyDescent="0.3">
      <c r="A302" s="290">
        <f t="shared" ref="A302" si="68">A298+1</f>
        <v>72</v>
      </c>
      <c r="B302" s="210" t="s">
        <v>29</v>
      </c>
      <c r="C302" s="210" t="s">
        <v>31</v>
      </c>
      <c r="D302" s="210" t="s">
        <v>18</v>
      </c>
      <c r="E302" s="293" t="s">
        <v>33</v>
      </c>
      <c r="F302" s="293"/>
      <c r="G302" s="293" t="s">
        <v>24</v>
      </c>
      <c r="H302" s="294"/>
      <c r="I302" s="219"/>
      <c r="J302" s="42" t="s">
        <v>0</v>
      </c>
      <c r="K302" s="43"/>
      <c r="L302" s="84"/>
      <c r="M302" s="236"/>
      <c r="N302" s="2"/>
      <c r="V302" s="50"/>
    </row>
    <row r="303" spans="1:22" ht="61.8" thickBot="1" x14ac:dyDescent="0.3">
      <c r="A303" s="291"/>
      <c r="B303" s="7" t="s">
        <v>1404</v>
      </c>
      <c r="C303" s="7" t="s">
        <v>1408</v>
      </c>
      <c r="D303" s="4">
        <v>43584</v>
      </c>
      <c r="E303" s="7"/>
      <c r="F303" s="7" t="s">
        <v>1601</v>
      </c>
      <c r="G303" s="295" t="s">
        <v>1409</v>
      </c>
      <c r="H303" s="296"/>
      <c r="I303" s="297"/>
      <c r="J303" s="40" t="s">
        <v>37</v>
      </c>
      <c r="K303" s="40"/>
      <c r="L303" s="85" t="s">
        <v>1</v>
      </c>
      <c r="M303" s="235">
        <v>438</v>
      </c>
      <c r="N303" s="2"/>
      <c r="V303" s="50">
        <v>0</v>
      </c>
    </row>
    <row r="304" spans="1:22" ht="21" thickBot="1" x14ac:dyDescent="0.3">
      <c r="A304" s="291"/>
      <c r="B304" s="212" t="s">
        <v>30</v>
      </c>
      <c r="C304" s="212" t="s">
        <v>32</v>
      </c>
      <c r="D304" s="212" t="s">
        <v>17</v>
      </c>
      <c r="E304" s="298" t="s">
        <v>34</v>
      </c>
      <c r="F304" s="298"/>
      <c r="G304" s="299"/>
      <c r="H304" s="300"/>
      <c r="I304" s="301"/>
      <c r="J304" s="12" t="s">
        <v>38</v>
      </c>
      <c r="K304" s="13"/>
      <c r="L304" s="86" t="s">
        <v>1</v>
      </c>
      <c r="M304" s="234">
        <v>353</v>
      </c>
      <c r="N304" s="2"/>
      <c r="V304" s="50"/>
    </row>
    <row r="305" spans="1:22" ht="31.2" thickBot="1" x14ac:dyDescent="0.3">
      <c r="A305" s="292"/>
      <c r="B305" s="8" t="s">
        <v>1704</v>
      </c>
      <c r="C305" s="8" t="s">
        <v>1409</v>
      </c>
      <c r="D305" s="80">
        <v>43585</v>
      </c>
      <c r="E305" s="10" t="s">
        <v>2</v>
      </c>
      <c r="F305" s="11" t="s">
        <v>1410</v>
      </c>
      <c r="G305" s="302"/>
      <c r="H305" s="303"/>
      <c r="I305" s="304"/>
      <c r="J305" s="12" t="s">
        <v>39</v>
      </c>
      <c r="K305" s="13"/>
      <c r="L305" s="86" t="s">
        <v>1</v>
      </c>
      <c r="M305" s="234">
        <v>133</v>
      </c>
      <c r="N305" s="2"/>
      <c r="V305" s="50"/>
    </row>
    <row r="306" spans="1:22" ht="24" customHeight="1" thickTop="1" thickBot="1" x14ac:dyDescent="0.3">
      <c r="A306" s="290">
        <f t="shared" ref="A306" si="69">A302+1</f>
        <v>73</v>
      </c>
      <c r="B306" s="210" t="s">
        <v>29</v>
      </c>
      <c r="C306" s="210" t="s">
        <v>31</v>
      </c>
      <c r="D306" s="210" t="s">
        <v>18</v>
      </c>
      <c r="E306" s="293" t="s">
        <v>33</v>
      </c>
      <c r="F306" s="293"/>
      <c r="G306" s="293" t="s">
        <v>24</v>
      </c>
      <c r="H306" s="294"/>
      <c r="I306" s="219"/>
      <c r="J306" s="42" t="s">
        <v>0</v>
      </c>
      <c r="K306" s="43"/>
      <c r="L306" s="84"/>
      <c r="M306" s="236"/>
      <c r="N306" s="2"/>
      <c r="V306" s="50"/>
    </row>
    <row r="307" spans="1:22" ht="82.2" thickBot="1" x14ac:dyDescent="0.3">
      <c r="A307" s="291"/>
      <c r="B307" s="7" t="s">
        <v>1411</v>
      </c>
      <c r="C307" s="7" t="s">
        <v>1602</v>
      </c>
      <c r="D307" s="4">
        <v>43534</v>
      </c>
      <c r="E307" s="7"/>
      <c r="F307" s="7" t="s">
        <v>1412</v>
      </c>
      <c r="G307" s="295" t="s">
        <v>1500</v>
      </c>
      <c r="H307" s="296"/>
      <c r="I307" s="297"/>
      <c r="J307" s="40" t="s">
        <v>37</v>
      </c>
      <c r="K307" s="40"/>
      <c r="L307" s="85" t="s">
        <v>1</v>
      </c>
      <c r="M307" s="235">
        <v>925</v>
      </c>
      <c r="N307" s="2"/>
      <c r="V307" s="50">
        <v>0</v>
      </c>
    </row>
    <row r="308" spans="1:22" ht="21" thickBot="1" x14ac:dyDescent="0.3">
      <c r="A308" s="291"/>
      <c r="B308" s="212" t="s">
        <v>30</v>
      </c>
      <c r="C308" s="212" t="s">
        <v>32</v>
      </c>
      <c r="D308" s="212" t="s">
        <v>17</v>
      </c>
      <c r="E308" s="298" t="s">
        <v>34</v>
      </c>
      <c r="F308" s="298"/>
      <c r="G308" s="299"/>
      <c r="H308" s="300"/>
      <c r="I308" s="301"/>
      <c r="J308" s="12" t="s">
        <v>38</v>
      </c>
      <c r="K308" s="13"/>
      <c r="L308" s="86" t="s">
        <v>1</v>
      </c>
      <c r="M308" s="234">
        <v>50</v>
      </c>
      <c r="N308" s="2"/>
      <c r="V308" s="50"/>
    </row>
    <row r="309" spans="1:22" ht="31.2" thickBot="1" x14ac:dyDescent="0.3">
      <c r="A309" s="292"/>
      <c r="B309" s="8" t="s">
        <v>1667</v>
      </c>
      <c r="C309" s="8" t="s">
        <v>1500</v>
      </c>
      <c r="D309" s="80">
        <v>43554</v>
      </c>
      <c r="E309" s="10" t="s">
        <v>2</v>
      </c>
      <c r="F309" s="11" t="s">
        <v>1413</v>
      </c>
      <c r="G309" s="302"/>
      <c r="H309" s="303"/>
      <c r="I309" s="304"/>
      <c r="J309" s="12" t="s">
        <v>39</v>
      </c>
      <c r="K309" s="13"/>
      <c r="L309" s="86" t="s">
        <v>1</v>
      </c>
      <c r="M309" s="234">
        <v>291</v>
      </c>
      <c r="N309" s="2"/>
      <c r="V309" s="50"/>
    </row>
    <row r="310" spans="1:22" ht="24" customHeight="1" thickTop="1" thickBot="1" x14ac:dyDescent="0.3">
      <c r="A310" s="290">
        <f t="shared" ref="A310" si="70">A306+1</f>
        <v>74</v>
      </c>
      <c r="B310" s="210" t="s">
        <v>29</v>
      </c>
      <c r="C310" s="210" t="s">
        <v>31</v>
      </c>
      <c r="D310" s="210" t="s">
        <v>18</v>
      </c>
      <c r="E310" s="293" t="s">
        <v>33</v>
      </c>
      <c r="F310" s="293"/>
      <c r="G310" s="293" t="s">
        <v>24</v>
      </c>
      <c r="H310" s="294"/>
      <c r="I310" s="219"/>
      <c r="J310" s="42" t="s">
        <v>0</v>
      </c>
      <c r="K310" s="43"/>
      <c r="L310" s="84"/>
      <c r="M310" s="236"/>
      <c r="N310" s="2"/>
      <c r="V310" s="50"/>
    </row>
    <row r="311" spans="1:22" ht="31.2" thickBot="1" x14ac:dyDescent="0.3">
      <c r="A311" s="291"/>
      <c r="B311" s="7" t="s">
        <v>1411</v>
      </c>
      <c r="C311" s="7" t="s">
        <v>1603</v>
      </c>
      <c r="D311" s="4">
        <v>43701</v>
      </c>
      <c r="E311" s="7"/>
      <c r="F311" s="7" t="s">
        <v>1414</v>
      </c>
      <c r="G311" s="295" t="s">
        <v>1501</v>
      </c>
      <c r="H311" s="296"/>
      <c r="I311" s="297"/>
      <c r="J311" s="40" t="s">
        <v>37</v>
      </c>
      <c r="K311" s="40"/>
      <c r="L311" s="85" t="s">
        <v>1</v>
      </c>
      <c r="M311" s="235">
        <v>904</v>
      </c>
      <c r="N311" s="2"/>
      <c r="V311" s="50">
        <v>0</v>
      </c>
    </row>
    <row r="312" spans="1:22" ht="21" thickBot="1" x14ac:dyDescent="0.3">
      <c r="A312" s="291"/>
      <c r="B312" s="212" t="s">
        <v>30</v>
      </c>
      <c r="C312" s="212" t="s">
        <v>32</v>
      </c>
      <c r="D312" s="212" t="s">
        <v>17</v>
      </c>
      <c r="E312" s="298" t="s">
        <v>34</v>
      </c>
      <c r="F312" s="298"/>
      <c r="G312" s="299"/>
      <c r="H312" s="300"/>
      <c r="I312" s="301"/>
      <c r="J312" s="12" t="s">
        <v>38</v>
      </c>
      <c r="K312" s="13"/>
      <c r="L312" s="86" t="s">
        <v>1</v>
      </c>
      <c r="M312" s="234">
        <v>401</v>
      </c>
      <c r="N312" s="2"/>
      <c r="V312" s="50"/>
    </row>
    <row r="313" spans="1:22" ht="31.2" thickBot="1" x14ac:dyDescent="0.3">
      <c r="A313" s="292"/>
      <c r="B313" s="8" t="s">
        <v>1667</v>
      </c>
      <c r="C313" s="8" t="s">
        <v>1415</v>
      </c>
      <c r="D313" s="80">
        <v>43709</v>
      </c>
      <c r="E313" s="10" t="s">
        <v>2</v>
      </c>
      <c r="F313" s="11" t="s">
        <v>1416</v>
      </c>
      <c r="G313" s="302"/>
      <c r="H313" s="303"/>
      <c r="I313" s="304"/>
      <c r="J313" s="12" t="s">
        <v>39</v>
      </c>
      <c r="K313" s="13"/>
      <c r="L313" s="86"/>
      <c r="M313" s="234"/>
      <c r="N313" s="2"/>
      <c r="V313" s="50"/>
    </row>
    <row r="314" spans="1:22" ht="24" customHeight="1" thickTop="1" thickBot="1" x14ac:dyDescent="0.3">
      <c r="A314" s="290">
        <f t="shared" ref="A314" si="71">A310+1</f>
        <v>75</v>
      </c>
      <c r="B314" s="210" t="s">
        <v>29</v>
      </c>
      <c r="C314" s="210" t="s">
        <v>31</v>
      </c>
      <c r="D314" s="210" t="s">
        <v>18</v>
      </c>
      <c r="E314" s="293" t="s">
        <v>33</v>
      </c>
      <c r="F314" s="293"/>
      <c r="G314" s="293" t="s">
        <v>24</v>
      </c>
      <c r="H314" s="294"/>
      <c r="I314" s="219"/>
      <c r="J314" s="42" t="s">
        <v>0</v>
      </c>
      <c r="K314" s="43"/>
      <c r="L314" s="84"/>
      <c r="M314" s="236"/>
      <c r="N314" s="2"/>
      <c r="V314" s="50"/>
    </row>
    <row r="315" spans="1:22" ht="51.6" thickBot="1" x14ac:dyDescent="0.3">
      <c r="A315" s="291"/>
      <c r="B315" s="7" t="s">
        <v>1604</v>
      </c>
      <c r="C315" s="7" t="s">
        <v>1738</v>
      </c>
      <c r="D315" s="4">
        <v>43522</v>
      </c>
      <c r="E315" s="7"/>
      <c r="F315" s="7" t="s">
        <v>482</v>
      </c>
      <c r="G315" s="295" t="s">
        <v>1417</v>
      </c>
      <c r="H315" s="296"/>
      <c r="I315" s="297"/>
      <c r="J315" s="40" t="s">
        <v>37</v>
      </c>
      <c r="K315" s="40"/>
      <c r="L315" s="85" t="s">
        <v>1</v>
      </c>
      <c r="M315" s="235">
        <v>959</v>
      </c>
      <c r="N315" s="2"/>
      <c r="V315" s="50">
        <v>0</v>
      </c>
    </row>
    <row r="316" spans="1:22" ht="21" thickBot="1" x14ac:dyDescent="0.3">
      <c r="A316" s="291"/>
      <c r="B316" s="212" t="s">
        <v>30</v>
      </c>
      <c r="C316" s="212" t="s">
        <v>32</v>
      </c>
      <c r="D316" s="212" t="s">
        <v>17</v>
      </c>
      <c r="E316" s="298" t="s">
        <v>34</v>
      </c>
      <c r="F316" s="298"/>
      <c r="G316" s="299"/>
      <c r="H316" s="300"/>
      <c r="I316" s="301"/>
      <c r="J316" s="12" t="s">
        <v>38</v>
      </c>
      <c r="K316" s="13"/>
      <c r="L316" s="86" t="s">
        <v>1</v>
      </c>
      <c r="M316" s="234">
        <v>3000</v>
      </c>
      <c r="N316" s="2"/>
      <c r="V316" s="50"/>
    </row>
    <row r="317" spans="1:22" ht="31.2" thickBot="1" x14ac:dyDescent="0.3">
      <c r="A317" s="292"/>
      <c r="B317" s="8" t="s">
        <v>1705</v>
      </c>
      <c r="C317" s="8" t="s">
        <v>1417</v>
      </c>
      <c r="D317" s="80">
        <v>43526</v>
      </c>
      <c r="E317" s="10" t="s">
        <v>2</v>
      </c>
      <c r="F317" s="11" t="s">
        <v>1418</v>
      </c>
      <c r="G317" s="302"/>
      <c r="H317" s="303"/>
      <c r="I317" s="304"/>
      <c r="J317" s="12" t="s">
        <v>39</v>
      </c>
      <c r="K317" s="13"/>
      <c r="L317" s="86" t="s">
        <v>1</v>
      </c>
      <c r="M317" s="234">
        <v>1031</v>
      </c>
      <c r="N317" s="2"/>
      <c r="V317" s="50"/>
    </row>
    <row r="318" spans="1:22" ht="24" customHeight="1" thickTop="1" thickBot="1" x14ac:dyDescent="0.3">
      <c r="A318" s="290">
        <f t="shared" ref="A318" si="72">A314+1</f>
        <v>76</v>
      </c>
      <c r="B318" s="210" t="s">
        <v>29</v>
      </c>
      <c r="C318" s="210" t="s">
        <v>31</v>
      </c>
      <c r="D318" s="210" t="s">
        <v>18</v>
      </c>
      <c r="E318" s="293" t="s">
        <v>33</v>
      </c>
      <c r="F318" s="293"/>
      <c r="G318" s="293" t="s">
        <v>24</v>
      </c>
      <c r="H318" s="294"/>
      <c r="I318" s="219"/>
      <c r="J318" s="42" t="s">
        <v>0</v>
      </c>
      <c r="K318" s="43"/>
      <c r="L318" s="84"/>
      <c r="M318" s="236"/>
      <c r="N318" s="2"/>
      <c r="V318" s="50"/>
    </row>
    <row r="319" spans="1:22" ht="31.2" thickBot="1" x14ac:dyDescent="0.3">
      <c r="A319" s="291"/>
      <c r="B319" s="7" t="s">
        <v>1419</v>
      </c>
      <c r="C319" s="7" t="s">
        <v>1420</v>
      </c>
      <c r="D319" s="4">
        <v>43521</v>
      </c>
      <c r="E319" s="7"/>
      <c r="F319" s="7" t="s">
        <v>1532</v>
      </c>
      <c r="G319" s="295" t="s">
        <v>1421</v>
      </c>
      <c r="H319" s="296"/>
      <c r="I319" s="297"/>
      <c r="J319" s="40" t="s">
        <v>37</v>
      </c>
      <c r="K319" s="40"/>
      <c r="L319" s="85" t="s">
        <v>1</v>
      </c>
      <c r="M319" s="235">
        <v>208</v>
      </c>
      <c r="N319" s="2"/>
      <c r="V319" s="50">
        <v>0</v>
      </c>
    </row>
    <row r="320" spans="1:22" ht="21" thickBot="1" x14ac:dyDescent="0.3">
      <c r="A320" s="291"/>
      <c r="B320" s="212" t="s">
        <v>30</v>
      </c>
      <c r="C320" s="212" t="s">
        <v>32</v>
      </c>
      <c r="D320" s="212" t="s">
        <v>17</v>
      </c>
      <c r="E320" s="298" t="s">
        <v>34</v>
      </c>
      <c r="F320" s="298"/>
      <c r="G320" s="299"/>
      <c r="H320" s="300"/>
      <c r="I320" s="301"/>
      <c r="J320" s="12" t="s">
        <v>38</v>
      </c>
      <c r="K320" s="13"/>
      <c r="L320" s="86"/>
      <c r="M320" s="234"/>
      <c r="N320" s="2"/>
      <c r="V320" s="50"/>
    </row>
    <row r="321" spans="1:22" ht="31.2" thickBot="1" x14ac:dyDescent="0.3">
      <c r="A321" s="292"/>
      <c r="B321" s="8" t="s">
        <v>1704</v>
      </c>
      <c r="C321" s="8" t="s">
        <v>1421</v>
      </c>
      <c r="D321" s="80">
        <v>43523</v>
      </c>
      <c r="E321" s="10" t="s">
        <v>2</v>
      </c>
      <c r="F321" s="11" t="s">
        <v>1422</v>
      </c>
      <c r="G321" s="302"/>
      <c r="H321" s="303"/>
      <c r="I321" s="304"/>
      <c r="J321" s="12" t="s">
        <v>39</v>
      </c>
      <c r="K321" s="13"/>
      <c r="L321" s="86" t="s">
        <v>1</v>
      </c>
      <c r="M321" s="234">
        <v>77</v>
      </c>
      <c r="N321" s="2"/>
      <c r="V321" s="50"/>
    </row>
    <row r="322" spans="1:22" ht="24" customHeight="1" thickTop="1" thickBot="1" x14ac:dyDescent="0.3">
      <c r="A322" s="290">
        <f t="shared" ref="A322" si="73">A318+1</f>
        <v>77</v>
      </c>
      <c r="B322" s="210" t="s">
        <v>29</v>
      </c>
      <c r="C322" s="210" t="s">
        <v>31</v>
      </c>
      <c r="D322" s="210" t="s">
        <v>18</v>
      </c>
      <c r="E322" s="293" t="s">
        <v>33</v>
      </c>
      <c r="F322" s="293"/>
      <c r="G322" s="293" t="s">
        <v>24</v>
      </c>
      <c r="H322" s="294"/>
      <c r="I322" s="219"/>
      <c r="J322" s="42" t="s">
        <v>0</v>
      </c>
      <c r="K322" s="43"/>
      <c r="L322" s="84"/>
      <c r="M322" s="236"/>
      <c r="N322" s="2"/>
      <c r="V322" s="50"/>
    </row>
    <row r="323" spans="1:22" ht="72" thickBot="1" x14ac:dyDescent="0.3">
      <c r="A323" s="291"/>
      <c r="B323" s="7" t="s">
        <v>1419</v>
      </c>
      <c r="C323" s="7" t="s">
        <v>1706</v>
      </c>
      <c r="D323" s="4">
        <v>43544</v>
      </c>
      <c r="E323" s="7"/>
      <c r="F323" s="7" t="s">
        <v>1175</v>
      </c>
      <c r="G323" s="295" t="s">
        <v>1176</v>
      </c>
      <c r="H323" s="296"/>
      <c r="I323" s="297"/>
      <c r="J323" s="40" t="s">
        <v>37</v>
      </c>
      <c r="K323" s="40"/>
      <c r="L323" s="85" t="s">
        <v>1</v>
      </c>
      <c r="M323" s="235">
        <v>332</v>
      </c>
      <c r="N323" s="2"/>
      <c r="V323" s="50">
        <v>0</v>
      </c>
    </row>
    <row r="324" spans="1:22" ht="21" thickBot="1" x14ac:dyDescent="0.3">
      <c r="A324" s="291"/>
      <c r="B324" s="212" t="s">
        <v>30</v>
      </c>
      <c r="C324" s="212" t="s">
        <v>32</v>
      </c>
      <c r="D324" s="212" t="s">
        <v>17</v>
      </c>
      <c r="E324" s="298" t="s">
        <v>34</v>
      </c>
      <c r="F324" s="298"/>
      <c r="G324" s="299"/>
      <c r="H324" s="300"/>
      <c r="I324" s="301"/>
      <c r="J324" s="12" t="s">
        <v>38</v>
      </c>
      <c r="K324" s="13"/>
      <c r="L324" s="86" t="s">
        <v>1</v>
      </c>
      <c r="M324" s="234">
        <v>352</v>
      </c>
      <c r="N324" s="2"/>
      <c r="V324" s="50"/>
    </row>
    <row r="325" spans="1:22" ht="31.2" thickBot="1" x14ac:dyDescent="0.3">
      <c r="A325" s="292"/>
      <c r="B325" s="8" t="s">
        <v>1704</v>
      </c>
      <c r="C325" s="8" t="s">
        <v>1176</v>
      </c>
      <c r="D325" s="80">
        <v>43546</v>
      </c>
      <c r="E325" s="10" t="s">
        <v>2</v>
      </c>
      <c r="F325" s="11" t="s">
        <v>1423</v>
      </c>
      <c r="G325" s="302"/>
      <c r="H325" s="303"/>
      <c r="I325" s="304"/>
      <c r="J325" s="12" t="s">
        <v>39</v>
      </c>
      <c r="K325" s="13"/>
      <c r="L325" s="86" t="s">
        <v>1</v>
      </c>
      <c r="M325" s="234">
        <v>50</v>
      </c>
      <c r="N325" s="2"/>
      <c r="V325" s="50"/>
    </row>
    <row r="326" spans="1:22" ht="24" customHeight="1" thickTop="1" thickBot="1" x14ac:dyDescent="0.3">
      <c r="A326" s="290">
        <f t="shared" ref="A326" si="74">A322+1</f>
        <v>78</v>
      </c>
      <c r="B326" s="210" t="s">
        <v>29</v>
      </c>
      <c r="C326" s="210" t="s">
        <v>31</v>
      </c>
      <c r="D326" s="210" t="s">
        <v>18</v>
      </c>
      <c r="E326" s="293" t="s">
        <v>33</v>
      </c>
      <c r="F326" s="293"/>
      <c r="G326" s="293" t="s">
        <v>24</v>
      </c>
      <c r="H326" s="294"/>
      <c r="I326" s="219"/>
      <c r="J326" s="42" t="s">
        <v>0</v>
      </c>
      <c r="K326" s="43"/>
      <c r="L326" s="84"/>
      <c r="M326" s="236"/>
      <c r="N326" s="2"/>
      <c r="V326" s="50"/>
    </row>
    <row r="327" spans="1:22" ht="41.4" thickBot="1" x14ac:dyDescent="0.3">
      <c r="A327" s="291"/>
      <c r="B327" s="7" t="s">
        <v>1419</v>
      </c>
      <c r="C327" s="7" t="s">
        <v>1424</v>
      </c>
      <c r="D327" s="4">
        <v>43577</v>
      </c>
      <c r="E327" s="7"/>
      <c r="F327" s="7" t="s">
        <v>1517</v>
      </c>
      <c r="G327" s="295" t="s">
        <v>1425</v>
      </c>
      <c r="H327" s="296"/>
      <c r="I327" s="297"/>
      <c r="J327" s="40" t="s">
        <v>37</v>
      </c>
      <c r="K327" s="40"/>
      <c r="L327" s="85" t="s">
        <v>1</v>
      </c>
      <c r="M327" s="235">
        <v>468</v>
      </c>
      <c r="N327" s="2"/>
      <c r="P327" s="230"/>
      <c r="V327" s="50">
        <v>0</v>
      </c>
    </row>
    <row r="328" spans="1:22" ht="21" thickBot="1" x14ac:dyDescent="0.3">
      <c r="A328" s="291"/>
      <c r="B328" s="212" t="s">
        <v>30</v>
      </c>
      <c r="C328" s="212" t="s">
        <v>32</v>
      </c>
      <c r="D328" s="212" t="s">
        <v>17</v>
      </c>
      <c r="E328" s="298" t="s">
        <v>34</v>
      </c>
      <c r="F328" s="298"/>
      <c r="G328" s="299"/>
      <c r="H328" s="300"/>
      <c r="I328" s="301"/>
      <c r="J328" s="12" t="s">
        <v>38</v>
      </c>
      <c r="K328" s="13"/>
      <c r="L328" s="86" t="s">
        <v>1</v>
      </c>
      <c r="M328" s="234">
        <v>155</v>
      </c>
      <c r="N328" s="2"/>
      <c r="V328" s="50"/>
    </row>
    <row r="329" spans="1:22" ht="31.2" thickBot="1" x14ac:dyDescent="0.3">
      <c r="A329" s="292"/>
      <c r="B329" s="8" t="s">
        <v>1704</v>
      </c>
      <c r="C329" s="8" t="s">
        <v>1425</v>
      </c>
      <c r="D329" s="80">
        <v>43580</v>
      </c>
      <c r="E329" s="10" t="s">
        <v>2</v>
      </c>
      <c r="F329" s="11" t="s">
        <v>1426</v>
      </c>
      <c r="G329" s="302"/>
      <c r="H329" s="303"/>
      <c r="I329" s="304"/>
      <c r="J329" s="12" t="s">
        <v>39</v>
      </c>
      <c r="K329" s="13"/>
      <c r="L329" s="86" t="s">
        <v>1</v>
      </c>
      <c r="M329" s="234">
        <v>84</v>
      </c>
      <c r="N329" s="2"/>
      <c r="V329" s="50"/>
    </row>
    <row r="330" spans="1:22" ht="24" customHeight="1" thickTop="1" thickBot="1" x14ac:dyDescent="0.3">
      <c r="A330" s="290">
        <f t="shared" ref="A330" si="75">A326+1</f>
        <v>79</v>
      </c>
      <c r="B330" s="210" t="s">
        <v>29</v>
      </c>
      <c r="C330" s="210" t="s">
        <v>31</v>
      </c>
      <c r="D330" s="210" t="s">
        <v>18</v>
      </c>
      <c r="E330" s="293" t="s">
        <v>33</v>
      </c>
      <c r="F330" s="293"/>
      <c r="G330" s="293" t="s">
        <v>24</v>
      </c>
      <c r="H330" s="294"/>
      <c r="I330" s="219"/>
      <c r="J330" s="42" t="s">
        <v>0</v>
      </c>
      <c r="K330" s="43"/>
      <c r="L330" s="84"/>
      <c r="M330" s="236"/>
      <c r="N330" s="2"/>
      <c r="V330" s="50"/>
    </row>
    <row r="331" spans="1:22" ht="51.6" thickBot="1" x14ac:dyDescent="0.3">
      <c r="A331" s="291"/>
      <c r="B331" s="7" t="s">
        <v>1605</v>
      </c>
      <c r="C331" s="7" t="s">
        <v>1732</v>
      </c>
      <c r="D331" s="4">
        <v>43632</v>
      </c>
      <c r="E331" s="7"/>
      <c r="F331" s="7" t="s">
        <v>1518</v>
      </c>
      <c r="G331" s="295" t="s">
        <v>1427</v>
      </c>
      <c r="H331" s="296"/>
      <c r="I331" s="297"/>
      <c r="J331" s="40" t="s">
        <v>37</v>
      </c>
      <c r="K331" s="40"/>
      <c r="L331" s="85" t="s">
        <v>1</v>
      </c>
      <c r="M331" s="235">
        <v>608</v>
      </c>
      <c r="N331" s="2"/>
      <c r="V331" s="50">
        <v>0</v>
      </c>
    </row>
    <row r="332" spans="1:22" ht="21" thickBot="1" x14ac:dyDescent="0.3">
      <c r="A332" s="291"/>
      <c r="B332" s="212" t="s">
        <v>30</v>
      </c>
      <c r="C332" s="212" t="s">
        <v>32</v>
      </c>
      <c r="D332" s="212" t="s">
        <v>17</v>
      </c>
      <c r="E332" s="298" t="s">
        <v>34</v>
      </c>
      <c r="F332" s="298"/>
      <c r="G332" s="299"/>
      <c r="H332" s="300"/>
      <c r="I332" s="301"/>
      <c r="J332" s="12" t="s">
        <v>38</v>
      </c>
      <c r="K332" s="13"/>
      <c r="L332" s="86" t="s">
        <v>1</v>
      </c>
      <c r="M332" s="234">
        <v>351</v>
      </c>
      <c r="N332" s="2"/>
      <c r="V332" s="50"/>
    </row>
    <row r="333" spans="1:22" ht="31.2" thickBot="1" x14ac:dyDescent="0.3">
      <c r="A333" s="292"/>
      <c r="B333" s="8" t="s">
        <v>1704</v>
      </c>
      <c r="C333" s="8" t="s">
        <v>1427</v>
      </c>
      <c r="D333" s="80">
        <v>43635</v>
      </c>
      <c r="E333" s="10" t="s">
        <v>2</v>
      </c>
      <c r="F333" s="11" t="s">
        <v>1277</v>
      </c>
      <c r="G333" s="302"/>
      <c r="H333" s="303"/>
      <c r="I333" s="304"/>
      <c r="J333" s="12" t="s">
        <v>39</v>
      </c>
      <c r="K333" s="13"/>
      <c r="L333" s="86" t="s">
        <v>1</v>
      </c>
      <c r="M333" s="234">
        <v>127</v>
      </c>
      <c r="N333" s="2"/>
      <c r="V333" s="50"/>
    </row>
    <row r="334" spans="1:22" ht="24" customHeight="1" thickTop="1" thickBot="1" x14ac:dyDescent="0.3">
      <c r="A334" s="290">
        <f t="shared" ref="A334" si="76">A330+1</f>
        <v>80</v>
      </c>
      <c r="B334" s="210" t="s">
        <v>29</v>
      </c>
      <c r="C334" s="210" t="s">
        <v>31</v>
      </c>
      <c r="D334" s="210" t="s">
        <v>18</v>
      </c>
      <c r="E334" s="293" t="s">
        <v>33</v>
      </c>
      <c r="F334" s="293"/>
      <c r="G334" s="293" t="s">
        <v>24</v>
      </c>
      <c r="H334" s="294"/>
      <c r="I334" s="219"/>
      <c r="J334" s="42" t="s">
        <v>0</v>
      </c>
      <c r="K334" s="43"/>
      <c r="L334" s="84"/>
      <c r="M334" s="236"/>
      <c r="N334" s="2"/>
      <c r="V334" s="50"/>
    </row>
    <row r="335" spans="1:22" ht="61.8" thickBot="1" x14ac:dyDescent="0.3">
      <c r="A335" s="291"/>
      <c r="B335" s="7" t="s">
        <v>1606</v>
      </c>
      <c r="C335" s="7" t="s">
        <v>1739</v>
      </c>
      <c r="D335" s="181">
        <v>43565</v>
      </c>
      <c r="E335" s="7"/>
      <c r="F335" s="7" t="s">
        <v>1120</v>
      </c>
      <c r="G335" s="295" t="s">
        <v>1428</v>
      </c>
      <c r="H335" s="296"/>
      <c r="I335" s="297"/>
      <c r="J335" s="40" t="s">
        <v>37</v>
      </c>
      <c r="K335" s="40"/>
      <c r="L335" s="85" t="s">
        <v>1</v>
      </c>
      <c r="M335" s="235">
        <v>156</v>
      </c>
      <c r="N335" s="2"/>
      <c r="V335" s="50">
        <v>0</v>
      </c>
    </row>
    <row r="336" spans="1:22" ht="21" thickBot="1" x14ac:dyDescent="0.3">
      <c r="A336" s="291"/>
      <c r="B336" s="212" t="s">
        <v>30</v>
      </c>
      <c r="C336" s="212" t="s">
        <v>32</v>
      </c>
      <c r="D336" s="212" t="s">
        <v>17</v>
      </c>
      <c r="E336" s="298" t="s">
        <v>34</v>
      </c>
      <c r="F336" s="298"/>
      <c r="G336" s="299"/>
      <c r="H336" s="300"/>
      <c r="I336" s="301"/>
      <c r="J336" s="12" t="s">
        <v>38</v>
      </c>
      <c r="K336" s="13"/>
      <c r="L336" s="86" t="s">
        <v>1</v>
      </c>
      <c r="M336" s="234">
        <v>381</v>
      </c>
      <c r="N336" s="2"/>
      <c r="V336" s="50"/>
    </row>
    <row r="337" spans="1:22" ht="31.2" thickBot="1" x14ac:dyDescent="0.3">
      <c r="A337" s="292"/>
      <c r="B337" s="8" t="s">
        <v>1669</v>
      </c>
      <c r="C337" s="8" t="s">
        <v>1428</v>
      </c>
      <c r="D337" s="80">
        <v>43567</v>
      </c>
      <c r="E337" s="10" t="s">
        <v>2</v>
      </c>
      <c r="F337" s="187" t="s">
        <v>1429</v>
      </c>
      <c r="G337" s="302"/>
      <c r="H337" s="303"/>
      <c r="I337" s="304"/>
      <c r="J337" s="12" t="s">
        <v>39</v>
      </c>
      <c r="K337" s="13"/>
      <c r="L337" s="86"/>
      <c r="M337" s="234"/>
      <c r="N337" s="2"/>
      <c r="V337" s="50"/>
    </row>
    <row r="338" spans="1:22" ht="24" customHeight="1" thickTop="1" thickBot="1" x14ac:dyDescent="0.3">
      <c r="A338" s="290">
        <f t="shared" ref="A338" si="77">A334+1</f>
        <v>81</v>
      </c>
      <c r="B338" s="210" t="s">
        <v>29</v>
      </c>
      <c r="C338" s="210" t="s">
        <v>31</v>
      </c>
      <c r="D338" s="210" t="s">
        <v>18</v>
      </c>
      <c r="E338" s="293" t="s">
        <v>33</v>
      </c>
      <c r="F338" s="293"/>
      <c r="G338" s="293" t="s">
        <v>24</v>
      </c>
      <c r="H338" s="294"/>
      <c r="I338" s="219"/>
      <c r="J338" s="42" t="s">
        <v>0</v>
      </c>
      <c r="K338" s="43"/>
      <c r="L338" s="84"/>
      <c r="M338" s="236"/>
      <c r="N338" s="2"/>
      <c r="V338" s="50"/>
    </row>
    <row r="339" spans="1:22" ht="31.2" thickBot="1" x14ac:dyDescent="0.3">
      <c r="A339" s="291"/>
      <c r="B339" s="7" t="s">
        <v>1607</v>
      </c>
      <c r="C339" s="7" t="s">
        <v>1709</v>
      </c>
      <c r="D339" s="4">
        <v>43661</v>
      </c>
      <c r="E339" s="7"/>
      <c r="F339" s="7" t="s">
        <v>1519</v>
      </c>
      <c r="G339" s="295" t="s">
        <v>1430</v>
      </c>
      <c r="H339" s="296"/>
      <c r="I339" s="297"/>
      <c r="J339" s="40" t="s">
        <v>37</v>
      </c>
      <c r="K339" s="40"/>
      <c r="L339" s="85" t="s">
        <v>1</v>
      </c>
      <c r="M339" s="235">
        <v>560</v>
      </c>
      <c r="N339" s="2"/>
      <c r="V339" s="50">
        <v>0</v>
      </c>
    </row>
    <row r="340" spans="1:22" ht="21" thickBot="1" x14ac:dyDescent="0.3">
      <c r="A340" s="291"/>
      <c r="B340" s="212" t="s">
        <v>30</v>
      </c>
      <c r="C340" s="212" t="s">
        <v>32</v>
      </c>
      <c r="D340" s="212" t="s">
        <v>17</v>
      </c>
      <c r="E340" s="298" t="s">
        <v>34</v>
      </c>
      <c r="F340" s="298"/>
      <c r="G340" s="299"/>
      <c r="H340" s="300"/>
      <c r="I340" s="301"/>
      <c r="J340" s="12" t="s">
        <v>38</v>
      </c>
      <c r="K340" s="13"/>
      <c r="L340" s="86" t="s">
        <v>1</v>
      </c>
      <c r="M340" s="234">
        <v>847</v>
      </c>
      <c r="N340" s="2"/>
      <c r="V340" s="50"/>
    </row>
    <row r="341" spans="1:22" ht="13.8" thickBot="1" x14ac:dyDescent="0.3">
      <c r="A341" s="292"/>
      <c r="B341" s="8" t="s">
        <v>1707</v>
      </c>
      <c r="C341" s="8" t="s">
        <v>1430</v>
      </c>
      <c r="D341" s="80">
        <v>43663</v>
      </c>
      <c r="E341" s="10" t="s">
        <v>2</v>
      </c>
      <c r="F341" s="11" t="s">
        <v>1431</v>
      </c>
      <c r="G341" s="302"/>
      <c r="H341" s="303"/>
      <c r="I341" s="304"/>
      <c r="J341" s="12" t="s">
        <v>39</v>
      </c>
      <c r="K341" s="13"/>
      <c r="L341" s="86" t="s">
        <v>1</v>
      </c>
      <c r="M341" s="234">
        <v>165</v>
      </c>
      <c r="N341" s="2"/>
      <c r="V341" s="50"/>
    </row>
    <row r="342" spans="1:22" ht="24" customHeight="1" thickTop="1" thickBot="1" x14ac:dyDescent="0.3">
      <c r="A342" s="290">
        <f t="shared" ref="A342" si="78">A338+1</f>
        <v>82</v>
      </c>
      <c r="B342" s="210" t="s">
        <v>29</v>
      </c>
      <c r="C342" s="210" t="s">
        <v>31</v>
      </c>
      <c r="D342" s="210" t="s">
        <v>18</v>
      </c>
      <c r="E342" s="293" t="s">
        <v>33</v>
      </c>
      <c r="F342" s="293"/>
      <c r="G342" s="293" t="s">
        <v>24</v>
      </c>
      <c r="H342" s="294"/>
      <c r="I342" s="219"/>
      <c r="J342" s="42" t="s">
        <v>0</v>
      </c>
      <c r="K342" s="43"/>
      <c r="L342" s="84"/>
      <c r="M342" s="236"/>
      <c r="N342" s="2"/>
      <c r="V342" s="50"/>
    </row>
    <row r="343" spans="1:22" ht="41.4" thickBot="1" x14ac:dyDescent="0.3">
      <c r="A343" s="291"/>
      <c r="B343" s="7" t="s">
        <v>1432</v>
      </c>
      <c r="C343" s="7" t="s">
        <v>1710</v>
      </c>
      <c r="D343" s="4">
        <v>43510</v>
      </c>
      <c r="E343" s="7"/>
      <c r="F343" s="7" t="s">
        <v>1197</v>
      </c>
      <c r="G343" s="295" t="s">
        <v>1433</v>
      </c>
      <c r="H343" s="296"/>
      <c r="I343" s="297"/>
      <c r="J343" s="40" t="s">
        <v>37</v>
      </c>
      <c r="K343" s="40"/>
      <c r="L343" s="85" t="s">
        <v>1</v>
      </c>
      <c r="M343" s="235">
        <v>1710</v>
      </c>
      <c r="N343" s="2"/>
      <c r="V343" s="50">
        <v>0</v>
      </c>
    </row>
    <row r="344" spans="1:22" ht="21" thickBot="1" x14ac:dyDescent="0.3">
      <c r="A344" s="291"/>
      <c r="B344" s="212" t="s">
        <v>30</v>
      </c>
      <c r="C344" s="212" t="s">
        <v>32</v>
      </c>
      <c r="D344" s="212" t="s">
        <v>17</v>
      </c>
      <c r="E344" s="298" t="s">
        <v>34</v>
      </c>
      <c r="F344" s="298"/>
      <c r="G344" s="299"/>
      <c r="H344" s="300"/>
      <c r="I344" s="301"/>
      <c r="J344" s="12" t="s">
        <v>38</v>
      </c>
      <c r="K344" s="13"/>
      <c r="L344" s="86" t="s">
        <v>1</v>
      </c>
      <c r="M344" s="234">
        <v>2971</v>
      </c>
      <c r="N344" s="2"/>
      <c r="V344" s="50"/>
    </row>
    <row r="345" spans="1:22" ht="21" thickBot="1" x14ac:dyDescent="0.3">
      <c r="A345" s="292"/>
      <c r="B345" s="8" t="s">
        <v>1708</v>
      </c>
      <c r="C345" s="8" t="s">
        <v>1433</v>
      </c>
      <c r="D345" s="80">
        <v>43520</v>
      </c>
      <c r="E345" s="10" t="s">
        <v>2</v>
      </c>
      <c r="F345" s="11" t="s">
        <v>1434</v>
      </c>
      <c r="G345" s="302"/>
      <c r="H345" s="303"/>
      <c r="I345" s="304"/>
      <c r="J345" s="12" t="s">
        <v>39</v>
      </c>
      <c r="K345" s="13"/>
      <c r="L345" s="86" t="s">
        <v>1</v>
      </c>
      <c r="M345" s="234">
        <v>1495</v>
      </c>
      <c r="N345" s="2"/>
      <c r="V345" s="50"/>
    </row>
    <row r="346" spans="1:22" ht="24" customHeight="1" thickTop="1" thickBot="1" x14ac:dyDescent="0.3">
      <c r="A346" s="290">
        <f t="shared" ref="A346" si="79">A342+1</f>
        <v>83</v>
      </c>
      <c r="B346" s="210" t="s">
        <v>29</v>
      </c>
      <c r="C346" s="210" t="s">
        <v>31</v>
      </c>
      <c r="D346" s="210" t="s">
        <v>18</v>
      </c>
      <c r="E346" s="293" t="s">
        <v>33</v>
      </c>
      <c r="F346" s="293"/>
      <c r="G346" s="293" t="s">
        <v>24</v>
      </c>
      <c r="H346" s="294"/>
      <c r="I346" s="219"/>
      <c r="J346" s="42" t="s">
        <v>0</v>
      </c>
      <c r="K346" s="43"/>
      <c r="L346" s="84"/>
      <c r="M346" s="236"/>
      <c r="N346" s="2"/>
      <c r="P346" s="242"/>
      <c r="Q346" s="242"/>
      <c r="R346" s="242"/>
      <c r="S346" s="242"/>
      <c r="V346" s="50"/>
    </row>
    <row r="347" spans="1:22" ht="41.4" thickBot="1" x14ac:dyDescent="0.3">
      <c r="A347" s="291"/>
      <c r="B347" s="7" t="s">
        <v>1608</v>
      </c>
      <c r="C347" s="7" t="s">
        <v>1609</v>
      </c>
      <c r="D347" s="181">
        <v>43524</v>
      </c>
      <c r="E347" s="7"/>
      <c r="F347" s="7" t="s">
        <v>1435</v>
      </c>
      <c r="G347" s="295" t="s">
        <v>1436</v>
      </c>
      <c r="H347" s="296"/>
      <c r="I347" s="297"/>
      <c r="J347" s="40" t="s">
        <v>37</v>
      </c>
      <c r="K347" s="40"/>
      <c r="L347" s="85" t="s">
        <v>1</v>
      </c>
      <c r="M347" s="235">
        <v>828</v>
      </c>
      <c r="N347" s="2"/>
      <c r="P347" s="242"/>
      <c r="Q347" s="242"/>
      <c r="R347" s="242"/>
      <c r="S347" s="242"/>
      <c r="V347" s="50">
        <v>0</v>
      </c>
    </row>
    <row r="348" spans="1:22" ht="21" thickBot="1" x14ac:dyDescent="0.3">
      <c r="A348" s="291"/>
      <c r="B348" s="212" t="s">
        <v>30</v>
      </c>
      <c r="C348" s="212" t="s">
        <v>32</v>
      </c>
      <c r="D348" s="212" t="s">
        <v>17</v>
      </c>
      <c r="E348" s="298" t="s">
        <v>34</v>
      </c>
      <c r="F348" s="298"/>
      <c r="G348" s="299"/>
      <c r="H348" s="300"/>
      <c r="I348" s="301"/>
      <c r="J348" s="12" t="s">
        <v>38</v>
      </c>
      <c r="K348" s="13"/>
      <c r="L348" s="86" t="s">
        <v>1</v>
      </c>
      <c r="M348" s="234">
        <v>689</v>
      </c>
      <c r="N348" s="2"/>
      <c r="V348" s="50"/>
    </row>
    <row r="349" spans="1:22" ht="21" thickBot="1" x14ac:dyDescent="0.3">
      <c r="A349" s="292"/>
      <c r="B349" s="8" t="s">
        <v>1711</v>
      </c>
      <c r="C349" s="8" t="s">
        <v>1436</v>
      </c>
      <c r="D349" s="80">
        <v>43532</v>
      </c>
      <c r="E349" s="10" t="s">
        <v>2</v>
      </c>
      <c r="F349" s="187" t="s">
        <v>1437</v>
      </c>
      <c r="G349" s="302"/>
      <c r="H349" s="303"/>
      <c r="I349" s="304"/>
      <c r="J349" s="12" t="s">
        <v>39</v>
      </c>
      <c r="K349" s="13"/>
      <c r="L349" s="86" t="s">
        <v>1</v>
      </c>
      <c r="M349" s="234">
        <v>245</v>
      </c>
      <c r="N349" s="2"/>
      <c r="V349" s="50"/>
    </row>
    <row r="350" spans="1:22" ht="24" customHeight="1" thickTop="1" thickBot="1" x14ac:dyDescent="0.3">
      <c r="A350" s="290">
        <f t="shared" ref="A350" si="80">A346+1</f>
        <v>84</v>
      </c>
      <c r="B350" s="210" t="s">
        <v>29</v>
      </c>
      <c r="C350" s="210" t="s">
        <v>31</v>
      </c>
      <c r="D350" s="210" t="s">
        <v>18</v>
      </c>
      <c r="E350" s="293" t="s">
        <v>33</v>
      </c>
      <c r="F350" s="293"/>
      <c r="G350" s="293" t="s">
        <v>24</v>
      </c>
      <c r="H350" s="294"/>
      <c r="I350" s="219"/>
      <c r="J350" s="42" t="s">
        <v>0</v>
      </c>
      <c r="K350" s="43"/>
      <c r="L350" s="84"/>
      <c r="M350" s="236"/>
      <c r="N350" s="2"/>
      <c r="Q350" s="230"/>
      <c r="V350" s="50"/>
    </row>
    <row r="351" spans="1:22" ht="31.2" thickBot="1" x14ac:dyDescent="0.3">
      <c r="A351" s="291"/>
      <c r="B351" s="7" t="s">
        <v>1608</v>
      </c>
      <c r="C351" s="7" t="s">
        <v>1610</v>
      </c>
      <c r="D351" s="4">
        <v>43576</v>
      </c>
      <c r="E351" s="7"/>
      <c r="F351" s="7" t="s">
        <v>1520</v>
      </c>
      <c r="G351" s="295" t="s">
        <v>1438</v>
      </c>
      <c r="H351" s="296"/>
      <c r="I351" s="297"/>
      <c r="J351" s="40" t="s">
        <v>37</v>
      </c>
      <c r="K351" s="40"/>
      <c r="L351" s="85" t="s">
        <v>1</v>
      </c>
      <c r="M351" s="235">
        <v>874</v>
      </c>
      <c r="N351" s="2"/>
      <c r="V351" s="50">
        <v>0</v>
      </c>
    </row>
    <row r="352" spans="1:22" ht="21" thickBot="1" x14ac:dyDescent="0.3">
      <c r="A352" s="291"/>
      <c r="B352" s="212" t="s">
        <v>30</v>
      </c>
      <c r="C352" s="212" t="s">
        <v>32</v>
      </c>
      <c r="D352" s="212" t="s">
        <v>17</v>
      </c>
      <c r="E352" s="298" t="s">
        <v>34</v>
      </c>
      <c r="F352" s="298"/>
      <c r="G352" s="299"/>
      <c r="H352" s="300"/>
      <c r="I352" s="301"/>
      <c r="J352" s="12" t="s">
        <v>38</v>
      </c>
      <c r="K352" s="13"/>
      <c r="L352" s="86" t="s">
        <v>1</v>
      </c>
      <c r="M352" s="234">
        <v>471</v>
      </c>
      <c r="N352" s="2"/>
      <c r="V352" s="50"/>
    </row>
    <row r="353" spans="1:22" ht="21" thickBot="1" x14ac:dyDescent="0.3">
      <c r="A353" s="292"/>
      <c r="B353" s="8" t="s">
        <v>1711</v>
      </c>
      <c r="C353" s="8" t="s">
        <v>1438</v>
      </c>
      <c r="D353" s="80">
        <v>43580</v>
      </c>
      <c r="E353" s="10" t="s">
        <v>2</v>
      </c>
      <c r="F353" s="11" t="s">
        <v>1439</v>
      </c>
      <c r="G353" s="302"/>
      <c r="H353" s="303"/>
      <c r="I353" s="304"/>
      <c r="J353" s="12" t="s">
        <v>39</v>
      </c>
      <c r="K353" s="13"/>
      <c r="L353" s="86" t="s">
        <v>1</v>
      </c>
      <c r="M353" s="234">
        <v>121</v>
      </c>
      <c r="N353" s="2"/>
      <c r="V353" s="50"/>
    </row>
    <row r="354" spans="1:22" ht="24" customHeight="1" thickTop="1" thickBot="1" x14ac:dyDescent="0.3">
      <c r="A354" s="290">
        <f t="shared" ref="A354" si="81">A350+1</f>
        <v>85</v>
      </c>
      <c r="B354" s="210" t="s">
        <v>29</v>
      </c>
      <c r="C354" s="210" t="s">
        <v>31</v>
      </c>
      <c r="D354" s="210" t="s">
        <v>18</v>
      </c>
      <c r="E354" s="293" t="s">
        <v>33</v>
      </c>
      <c r="F354" s="293"/>
      <c r="G354" s="293" t="s">
        <v>24</v>
      </c>
      <c r="H354" s="294"/>
      <c r="I354" s="219"/>
      <c r="J354" s="42" t="s">
        <v>0</v>
      </c>
      <c r="K354" s="43"/>
      <c r="L354" s="84"/>
      <c r="M354" s="236"/>
      <c r="N354" s="2"/>
      <c r="V354" s="50"/>
    </row>
    <row r="355" spans="1:22" ht="61.8" thickBot="1" x14ac:dyDescent="0.3">
      <c r="A355" s="291"/>
      <c r="B355" s="7" t="s">
        <v>1440</v>
      </c>
      <c r="C355" s="7" t="s">
        <v>1647</v>
      </c>
      <c r="D355" s="181">
        <v>43546</v>
      </c>
      <c r="E355" s="7"/>
      <c r="F355" s="156" t="s">
        <v>1521</v>
      </c>
      <c r="G355" s="295" t="s">
        <v>1441</v>
      </c>
      <c r="H355" s="296"/>
      <c r="I355" s="297"/>
      <c r="J355" s="40" t="s">
        <v>37</v>
      </c>
      <c r="K355" s="40"/>
      <c r="L355" s="85" t="s">
        <v>1</v>
      </c>
      <c r="M355" s="235">
        <v>690</v>
      </c>
      <c r="N355" s="2"/>
      <c r="V355" s="50">
        <v>0</v>
      </c>
    </row>
    <row r="356" spans="1:22" ht="21" thickBot="1" x14ac:dyDescent="0.3">
      <c r="A356" s="291"/>
      <c r="B356" s="212" t="s">
        <v>30</v>
      </c>
      <c r="C356" s="212" t="s">
        <v>32</v>
      </c>
      <c r="D356" s="212" t="s">
        <v>17</v>
      </c>
      <c r="E356" s="298" t="s">
        <v>34</v>
      </c>
      <c r="F356" s="298"/>
      <c r="G356" s="299"/>
      <c r="H356" s="300"/>
      <c r="I356" s="301"/>
      <c r="J356" s="12" t="s">
        <v>38</v>
      </c>
      <c r="K356" s="13"/>
      <c r="L356" s="86" t="s">
        <v>1</v>
      </c>
      <c r="M356" s="234">
        <v>921</v>
      </c>
      <c r="N356" s="2"/>
      <c r="V356" s="50"/>
    </row>
    <row r="357" spans="1:22" ht="31.2" thickBot="1" x14ac:dyDescent="0.3">
      <c r="A357" s="292"/>
      <c r="B357" s="8" t="s">
        <v>1684</v>
      </c>
      <c r="C357" s="8" t="s">
        <v>1441</v>
      </c>
      <c r="D357" s="4">
        <v>43554</v>
      </c>
      <c r="E357" s="10" t="s">
        <v>2</v>
      </c>
      <c r="F357" s="187" t="s">
        <v>1442</v>
      </c>
      <c r="G357" s="302"/>
      <c r="H357" s="303"/>
      <c r="I357" s="304"/>
      <c r="J357" s="12" t="s">
        <v>39</v>
      </c>
      <c r="K357" s="13"/>
      <c r="L357" s="86" t="s">
        <v>1</v>
      </c>
      <c r="M357" s="234">
        <v>1013</v>
      </c>
      <c r="N357" s="2"/>
      <c r="V357" s="50"/>
    </row>
    <row r="358" spans="1:22" ht="24" customHeight="1" thickTop="1" thickBot="1" x14ac:dyDescent="0.3">
      <c r="A358" s="290">
        <f t="shared" ref="A358" si="82">A354+1</f>
        <v>86</v>
      </c>
      <c r="B358" s="210" t="s">
        <v>29</v>
      </c>
      <c r="C358" s="210" t="s">
        <v>31</v>
      </c>
      <c r="D358" s="210" t="s">
        <v>18</v>
      </c>
      <c r="E358" s="293" t="s">
        <v>33</v>
      </c>
      <c r="F358" s="293"/>
      <c r="G358" s="293" t="s">
        <v>24</v>
      </c>
      <c r="H358" s="294"/>
      <c r="I358" s="219"/>
      <c r="J358" s="42" t="s">
        <v>0</v>
      </c>
      <c r="K358" s="43"/>
      <c r="L358" s="84"/>
      <c r="M358" s="236"/>
      <c r="N358" s="2"/>
      <c r="V358" s="50"/>
    </row>
    <row r="359" spans="1:22" ht="31.2" thickBot="1" x14ac:dyDescent="0.3">
      <c r="A359" s="291"/>
      <c r="B359" s="7" t="s">
        <v>1440</v>
      </c>
      <c r="C359" s="7" t="s">
        <v>1712</v>
      </c>
      <c r="D359" s="4">
        <v>43604</v>
      </c>
      <c r="E359" s="7"/>
      <c r="F359" s="7" t="s">
        <v>1522</v>
      </c>
      <c r="G359" s="295" t="s">
        <v>1400</v>
      </c>
      <c r="H359" s="296"/>
      <c r="I359" s="297"/>
      <c r="J359" s="40" t="s">
        <v>37</v>
      </c>
      <c r="K359" s="40"/>
      <c r="L359" s="85" t="s">
        <v>1</v>
      </c>
      <c r="M359" s="235">
        <v>840</v>
      </c>
      <c r="N359" s="2"/>
      <c r="V359" s="50">
        <v>0</v>
      </c>
    </row>
    <row r="360" spans="1:22" ht="21" thickBot="1" x14ac:dyDescent="0.3">
      <c r="A360" s="291"/>
      <c r="B360" s="212" t="s">
        <v>30</v>
      </c>
      <c r="C360" s="212" t="s">
        <v>32</v>
      </c>
      <c r="D360" s="212" t="s">
        <v>17</v>
      </c>
      <c r="E360" s="298" t="s">
        <v>34</v>
      </c>
      <c r="F360" s="298"/>
      <c r="G360" s="299"/>
      <c r="H360" s="300"/>
      <c r="I360" s="301"/>
      <c r="J360" s="12" t="s">
        <v>38</v>
      </c>
      <c r="K360" s="13"/>
      <c r="L360" s="86" t="s">
        <v>1</v>
      </c>
      <c r="M360" s="234">
        <v>609</v>
      </c>
      <c r="N360" s="2"/>
      <c r="V360" s="50"/>
    </row>
    <row r="361" spans="1:22" ht="31.2" thickBot="1" x14ac:dyDescent="0.3">
      <c r="A361" s="292"/>
      <c r="B361" s="8" t="s">
        <v>1684</v>
      </c>
      <c r="C361" s="8" t="s">
        <v>1400</v>
      </c>
      <c r="D361" s="80">
        <v>43609</v>
      </c>
      <c r="E361" s="10" t="s">
        <v>2</v>
      </c>
      <c r="F361" s="11" t="s">
        <v>1443</v>
      </c>
      <c r="G361" s="302"/>
      <c r="H361" s="303"/>
      <c r="I361" s="304"/>
      <c r="J361" s="12" t="s">
        <v>39</v>
      </c>
      <c r="K361" s="13"/>
      <c r="L361" s="86" t="s">
        <v>1</v>
      </c>
      <c r="M361" s="234">
        <v>73</v>
      </c>
      <c r="N361" s="2"/>
      <c r="V361" s="50"/>
    </row>
    <row r="362" spans="1:22" ht="24" customHeight="1" thickTop="1" thickBot="1" x14ac:dyDescent="0.3">
      <c r="A362" s="290">
        <f t="shared" ref="A362" si="83">A358+1</f>
        <v>87</v>
      </c>
      <c r="B362" s="210" t="s">
        <v>29</v>
      </c>
      <c r="C362" s="210" t="s">
        <v>31</v>
      </c>
      <c r="D362" s="210" t="s">
        <v>18</v>
      </c>
      <c r="E362" s="293" t="s">
        <v>33</v>
      </c>
      <c r="F362" s="293"/>
      <c r="G362" s="293" t="s">
        <v>24</v>
      </c>
      <c r="H362" s="294"/>
      <c r="I362" s="219"/>
      <c r="J362" s="42" t="s">
        <v>0</v>
      </c>
      <c r="K362" s="43"/>
      <c r="L362" s="84"/>
      <c r="M362" s="236"/>
      <c r="N362" s="2"/>
      <c r="V362" s="50"/>
    </row>
    <row r="363" spans="1:22" ht="51.6" thickBot="1" x14ac:dyDescent="0.3">
      <c r="A363" s="291"/>
      <c r="B363" s="7" t="s">
        <v>70</v>
      </c>
      <c r="C363" s="7" t="s">
        <v>1733</v>
      </c>
      <c r="D363" s="181">
        <v>43582</v>
      </c>
      <c r="E363" s="7"/>
      <c r="F363" s="7" t="s">
        <v>804</v>
      </c>
      <c r="G363" s="295" t="s">
        <v>1444</v>
      </c>
      <c r="H363" s="296"/>
      <c r="I363" s="297"/>
      <c r="J363" s="40" t="s">
        <v>37</v>
      </c>
      <c r="K363" s="40"/>
      <c r="L363" s="85" t="s">
        <v>1</v>
      </c>
      <c r="M363" s="235">
        <v>1692</v>
      </c>
      <c r="N363" s="2"/>
      <c r="V363" s="50">
        <v>0</v>
      </c>
    </row>
    <row r="364" spans="1:22" ht="21" thickBot="1" x14ac:dyDescent="0.3">
      <c r="A364" s="291"/>
      <c r="B364" s="212" t="s">
        <v>30</v>
      </c>
      <c r="C364" s="212" t="s">
        <v>32</v>
      </c>
      <c r="D364" s="212" t="s">
        <v>17</v>
      </c>
      <c r="E364" s="298" t="s">
        <v>34</v>
      </c>
      <c r="F364" s="298"/>
      <c r="G364" s="299"/>
      <c r="H364" s="300"/>
      <c r="I364" s="301"/>
      <c r="J364" s="12" t="s">
        <v>38</v>
      </c>
      <c r="K364" s="13"/>
      <c r="L364" s="86"/>
      <c r="M364" s="234"/>
      <c r="N364" s="2"/>
      <c r="V364" s="50"/>
    </row>
    <row r="365" spans="1:22" ht="31.2" thickBot="1" x14ac:dyDescent="0.3">
      <c r="A365" s="292"/>
      <c r="B365" s="8" t="s">
        <v>1667</v>
      </c>
      <c r="C365" s="8" t="s">
        <v>1279</v>
      </c>
      <c r="D365" s="186">
        <v>43589</v>
      </c>
      <c r="E365" s="10" t="s">
        <v>2</v>
      </c>
      <c r="F365" s="187" t="s">
        <v>1757</v>
      </c>
      <c r="G365" s="302"/>
      <c r="H365" s="303"/>
      <c r="I365" s="304"/>
      <c r="J365" s="12" t="s">
        <v>39</v>
      </c>
      <c r="K365" s="13"/>
      <c r="L365" s="86"/>
      <c r="M365" s="234"/>
      <c r="N365" s="2"/>
      <c r="V365" s="50"/>
    </row>
    <row r="366" spans="1:22" ht="24" customHeight="1" thickTop="1" thickBot="1" x14ac:dyDescent="0.3">
      <c r="A366" s="290">
        <f t="shared" ref="A366" si="84">A362+1</f>
        <v>88</v>
      </c>
      <c r="B366" s="210" t="s">
        <v>29</v>
      </c>
      <c r="C366" s="210" t="s">
        <v>31</v>
      </c>
      <c r="D366" s="210" t="s">
        <v>18</v>
      </c>
      <c r="E366" s="293" t="s">
        <v>33</v>
      </c>
      <c r="F366" s="293"/>
      <c r="G366" s="293" t="s">
        <v>24</v>
      </c>
      <c r="H366" s="294"/>
      <c r="I366" s="219"/>
      <c r="J366" s="42" t="s">
        <v>0</v>
      </c>
      <c r="K366" s="43"/>
      <c r="L366" s="84"/>
      <c r="M366" s="236"/>
      <c r="N366" s="2"/>
      <c r="V366" s="50"/>
    </row>
    <row r="367" spans="1:22" ht="51.6" thickBot="1" x14ac:dyDescent="0.3">
      <c r="A367" s="291"/>
      <c r="B367" s="7" t="s">
        <v>69</v>
      </c>
      <c r="C367" s="7" t="s">
        <v>1734</v>
      </c>
      <c r="D367" s="4">
        <v>43569</v>
      </c>
      <c r="E367" s="7"/>
      <c r="F367" s="7" t="s">
        <v>804</v>
      </c>
      <c r="G367" s="295" t="s">
        <v>1444</v>
      </c>
      <c r="H367" s="296"/>
      <c r="I367" s="297"/>
      <c r="J367" s="40" t="s">
        <v>37</v>
      </c>
      <c r="K367" s="40"/>
      <c r="L367" s="85" t="s">
        <v>1</v>
      </c>
      <c r="M367" s="235">
        <v>846</v>
      </c>
      <c r="N367" s="2"/>
      <c r="V367" s="50">
        <v>0</v>
      </c>
    </row>
    <row r="368" spans="1:22" ht="21" thickBot="1" x14ac:dyDescent="0.3">
      <c r="A368" s="291"/>
      <c r="B368" s="212" t="s">
        <v>30</v>
      </c>
      <c r="C368" s="212" t="s">
        <v>32</v>
      </c>
      <c r="D368" s="212" t="s">
        <v>17</v>
      </c>
      <c r="E368" s="298" t="s">
        <v>34</v>
      </c>
      <c r="F368" s="298"/>
      <c r="G368" s="299"/>
      <c r="H368" s="300"/>
      <c r="I368" s="301"/>
      <c r="J368" s="12" t="s">
        <v>38</v>
      </c>
      <c r="K368" s="13"/>
      <c r="L368" s="86"/>
      <c r="M368" s="234"/>
      <c r="N368" s="2"/>
      <c r="V368" s="50"/>
    </row>
    <row r="369" spans="1:22" ht="31.2" thickBot="1" x14ac:dyDescent="0.3">
      <c r="A369" s="292"/>
      <c r="B369" s="8" t="s">
        <v>1667</v>
      </c>
      <c r="C369" s="8" t="s">
        <v>1279</v>
      </c>
      <c r="D369" s="80">
        <v>43573</v>
      </c>
      <c r="E369" s="10" t="s">
        <v>2</v>
      </c>
      <c r="F369" s="11" t="s">
        <v>1445</v>
      </c>
      <c r="G369" s="302"/>
      <c r="H369" s="303"/>
      <c r="I369" s="304"/>
      <c r="J369" s="12" t="s">
        <v>39</v>
      </c>
      <c r="K369" s="13"/>
      <c r="L369" s="86" t="s">
        <v>1</v>
      </c>
      <c r="M369" s="234">
        <v>92</v>
      </c>
      <c r="N369" s="2"/>
      <c r="V369" s="50"/>
    </row>
    <row r="370" spans="1:22" ht="24" customHeight="1" thickTop="1" thickBot="1" x14ac:dyDescent="0.3">
      <c r="A370" s="290">
        <f t="shared" ref="A370" si="85">A366+1</f>
        <v>89</v>
      </c>
      <c r="B370" s="210" t="s">
        <v>29</v>
      </c>
      <c r="C370" s="210" t="s">
        <v>31</v>
      </c>
      <c r="D370" s="210" t="s">
        <v>18</v>
      </c>
      <c r="E370" s="293" t="s">
        <v>33</v>
      </c>
      <c r="F370" s="293"/>
      <c r="G370" s="293" t="s">
        <v>24</v>
      </c>
      <c r="H370" s="294"/>
      <c r="I370" s="219"/>
      <c r="J370" s="42" t="s">
        <v>0</v>
      </c>
      <c r="K370" s="43"/>
      <c r="L370" s="84"/>
      <c r="M370" s="236"/>
      <c r="N370" s="2"/>
      <c r="V370" s="50"/>
    </row>
    <row r="371" spans="1:22" ht="31.2" thickBot="1" x14ac:dyDescent="0.3">
      <c r="A371" s="291"/>
      <c r="B371" s="7" t="s">
        <v>1446</v>
      </c>
      <c r="C371" s="7" t="s">
        <v>1714</v>
      </c>
      <c r="D371" s="181">
        <v>43542</v>
      </c>
      <c r="E371" s="7"/>
      <c r="F371" s="7" t="s">
        <v>355</v>
      </c>
      <c r="G371" s="295" t="s">
        <v>1447</v>
      </c>
      <c r="H371" s="296"/>
      <c r="I371" s="297"/>
      <c r="J371" s="40" t="s">
        <v>37</v>
      </c>
      <c r="K371" s="40"/>
      <c r="L371" s="85" t="s">
        <v>1</v>
      </c>
      <c r="M371" s="235">
        <v>537</v>
      </c>
      <c r="N371" s="2"/>
      <c r="V371" s="50">
        <v>0</v>
      </c>
    </row>
    <row r="372" spans="1:22" ht="21" thickBot="1" x14ac:dyDescent="0.3">
      <c r="A372" s="291"/>
      <c r="B372" s="212" t="s">
        <v>30</v>
      </c>
      <c r="C372" s="212" t="s">
        <v>32</v>
      </c>
      <c r="D372" s="212" t="s">
        <v>17</v>
      </c>
      <c r="E372" s="298" t="s">
        <v>34</v>
      </c>
      <c r="F372" s="298"/>
      <c r="G372" s="299"/>
      <c r="H372" s="300"/>
      <c r="I372" s="301"/>
      <c r="J372" s="12" t="s">
        <v>38</v>
      </c>
      <c r="K372" s="13"/>
      <c r="L372" s="86" t="s">
        <v>1</v>
      </c>
      <c r="M372" s="234">
        <v>553</v>
      </c>
      <c r="N372" s="2"/>
      <c r="V372" s="50"/>
    </row>
    <row r="373" spans="1:22" ht="21" thickBot="1" x14ac:dyDescent="0.3">
      <c r="A373" s="292"/>
      <c r="B373" s="8" t="s">
        <v>1713</v>
      </c>
      <c r="C373" s="8" t="s">
        <v>1447</v>
      </c>
      <c r="D373" s="80">
        <v>43548</v>
      </c>
      <c r="E373" s="10" t="s">
        <v>2</v>
      </c>
      <c r="F373" s="187" t="s">
        <v>244</v>
      </c>
      <c r="G373" s="302"/>
      <c r="H373" s="303"/>
      <c r="I373" s="304"/>
      <c r="J373" s="12" t="s">
        <v>39</v>
      </c>
      <c r="K373" s="13"/>
      <c r="L373" s="86" t="s">
        <v>1</v>
      </c>
      <c r="M373" s="234">
        <v>287</v>
      </c>
      <c r="N373" s="2"/>
      <c r="V373" s="50"/>
    </row>
    <row r="374" spans="1:22" ht="24" customHeight="1" thickTop="1" thickBot="1" x14ac:dyDescent="0.3">
      <c r="A374" s="290">
        <f t="shared" ref="A374" si="86">A370+1</f>
        <v>90</v>
      </c>
      <c r="B374" s="210" t="s">
        <v>29</v>
      </c>
      <c r="C374" s="210" t="s">
        <v>31</v>
      </c>
      <c r="D374" s="210" t="s">
        <v>18</v>
      </c>
      <c r="E374" s="293" t="s">
        <v>33</v>
      </c>
      <c r="F374" s="293"/>
      <c r="G374" s="293" t="s">
        <v>24</v>
      </c>
      <c r="H374" s="294"/>
      <c r="I374" s="219"/>
      <c r="J374" s="42" t="s">
        <v>0</v>
      </c>
      <c r="K374" s="43"/>
      <c r="L374" s="84"/>
      <c r="M374" s="236"/>
      <c r="N374" s="2"/>
      <c r="V374" s="50"/>
    </row>
    <row r="375" spans="1:22" ht="51.6" thickBot="1" x14ac:dyDescent="0.3">
      <c r="A375" s="291"/>
      <c r="B375" s="7" t="s">
        <v>1446</v>
      </c>
      <c r="C375" s="7" t="s">
        <v>1715</v>
      </c>
      <c r="D375" s="4">
        <v>43601</v>
      </c>
      <c r="E375" s="7"/>
      <c r="F375" s="7" t="s">
        <v>1523</v>
      </c>
      <c r="G375" s="295" t="s">
        <v>1448</v>
      </c>
      <c r="H375" s="296"/>
      <c r="I375" s="297"/>
      <c r="J375" s="40" t="s">
        <v>37</v>
      </c>
      <c r="K375" s="40"/>
      <c r="L375" s="85" t="s">
        <v>1</v>
      </c>
      <c r="M375" s="235">
        <v>441</v>
      </c>
      <c r="N375" s="2"/>
      <c r="R375" s="230" t="s">
        <v>47</v>
      </c>
      <c r="V375" s="50">
        <v>0</v>
      </c>
    </row>
    <row r="376" spans="1:22" ht="21" thickBot="1" x14ac:dyDescent="0.3">
      <c r="A376" s="291"/>
      <c r="B376" s="212" t="s">
        <v>30</v>
      </c>
      <c r="C376" s="212" t="s">
        <v>32</v>
      </c>
      <c r="D376" s="212" t="s">
        <v>17</v>
      </c>
      <c r="E376" s="298" t="s">
        <v>34</v>
      </c>
      <c r="F376" s="298"/>
      <c r="G376" s="299"/>
      <c r="H376" s="300"/>
      <c r="I376" s="301"/>
      <c r="J376" s="12" t="s">
        <v>38</v>
      </c>
      <c r="K376" s="13"/>
      <c r="L376" s="86" t="s">
        <v>1</v>
      </c>
      <c r="M376" s="234">
        <v>262</v>
      </c>
      <c r="N376" s="2"/>
      <c r="R376" s="230"/>
      <c r="V376" s="50"/>
    </row>
    <row r="377" spans="1:22" ht="21" thickBot="1" x14ac:dyDescent="0.3">
      <c r="A377" s="292"/>
      <c r="B377" s="8" t="s">
        <v>1713</v>
      </c>
      <c r="C377" s="8" t="s">
        <v>1448</v>
      </c>
      <c r="D377" s="80">
        <v>43607</v>
      </c>
      <c r="E377" s="10" t="s">
        <v>2</v>
      </c>
      <c r="F377" s="11" t="s">
        <v>1449</v>
      </c>
      <c r="G377" s="302"/>
      <c r="H377" s="303"/>
      <c r="I377" s="304"/>
      <c r="J377" s="12" t="s">
        <v>39</v>
      </c>
      <c r="K377" s="13"/>
      <c r="L377" s="86" t="s">
        <v>1</v>
      </c>
      <c r="M377" s="234">
        <v>135</v>
      </c>
      <c r="N377" s="2"/>
      <c r="R377" s="230"/>
      <c r="V377" s="50"/>
    </row>
    <row r="378" spans="1:22" ht="24" customHeight="1" thickTop="1" thickBot="1" x14ac:dyDescent="0.3">
      <c r="A378" s="290">
        <f t="shared" ref="A378" si="87">A374+1</f>
        <v>91</v>
      </c>
      <c r="B378" s="210" t="s">
        <v>29</v>
      </c>
      <c r="C378" s="210" t="s">
        <v>31</v>
      </c>
      <c r="D378" s="210" t="s">
        <v>18</v>
      </c>
      <c r="E378" s="293" t="s">
        <v>33</v>
      </c>
      <c r="F378" s="293"/>
      <c r="G378" s="293" t="s">
        <v>24</v>
      </c>
      <c r="H378" s="294"/>
      <c r="I378" s="219"/>
      <c r="J378" s="42" t="s">
        <v>0</v>
      </c>
      <c r="K378" s="43"/>
      <c r="L378" s="84"/>
      <c r="M378" s="236"/>
      <c r="N378" s="2"/>
      <c r="V378" s="50"/>
    </row>
    <row r="379" spans="1:22" ht="41.4" thickBot="1" x14ac:dyDescent="0.3">
      <c r="A379" s="291"/>
      <c r="B379" s="7" t="s">
        <v>1450</v>
      </c>
      <c r="C379" s="7" t="s">
        <v>1717</v>
      </c>
      <c r="D379" s="4">
        <v>43689</v>
      </c>
      <c r="E379" s="7"/>
      <c r="F379" s="7" t="s">
        <v>1746</v>
      </c>
      <c r="G379" s="295" t="s">
        <v>1451</v>
      </c>
      <c r="H379" s="296"/>
      <c r="I379" s="297"/>
      <c r="J379" s="40" t="s">
        <v>37</v>
      </c>
      <c r="K379" s="40"/>
      <c r="L379" s="85" t="s">
        <v>1</v>
      </c>
      <c r="M379" s="235">
        <v>976</v>
      </c>
      <c r="N379" s="2"/>
      <c r="V379" s="50">
        <v>0</v>
      </c>
    </row>
    <row r="380" spans="1:22" ht="21" thickBot="1" x14ac:dyDescent="0.3">
      <c r="A380" s="291"/>
      <c r="B380" s="212" t="s">
        <v>30</v>
      </c>
      <c r="C380" s="212" t="s">
        <v>32</v>
      </c>
      <c r="D380" s="212" t="s">
        <v>17</v>
      </c>
      <c r="E380" s="298" t="s">
        <v>34</v>
      </c>
      <c r="F380" s="298"/>
      <c r="G380" s="299"/>
      <c r="H380" s="300"/>
      <c r="I380" s="301"/>
      <c r="J380" s="12" t="s">
        <v>38</v>
      </c>
      <c r="K380" s="13"/>
      <c r="L380" s="86" t="s">
        <v>1</v>
      </c>
      <c r="M380" s="234">
        <v>2542</v>
      </c>
      <c r="N380" s="2"/>
      <c r="V380" s="50"/>
    </row>
    <row r="381" spans="1:22" ht="21" thickBot="1" x14ac:dyDescent="0.3">
      <c r="A381" s="292"/>
      <c r="B381" s="8" t="s">
        <v>1716</v>
      </c>
      <c r="C381" s="8" t="s">
        <v>1451</v>
      </c>
      <c r="D381" s="80">
        <v>43694</v>
      </c>
      <c r="E381" s="10" t="s">
        <v>2</v>
      </c>
      <c r="F381" s="11" t="s">
        <v>1452</v>
      </c>
      <c r="G381" s="302"/>
      <c r="H381" s="303"/>
      <c r="I381" s="304"/>
      <c r="J381" s="12" t="s">
        <v>39</v>
      </c>
      <c r="K381" s="13"/>
      <c r="L381" s="86"/>
      <c r="M381" s="234"/>
      <c r="N381" s="2"/>
      <c r="V381" s="50"/>
    </row>
    <row r="382" spans="1:22" ht="24" customHeight="1" thickTop="1" thickBot="1" x14ac:dyDescent="0.3">
      <c r="A382" s="290">
        <f t="shared" ref="A382" si="88">A378+1</f>
        <v>92</v>
      </c>
      <c r="B382" s="210" t="s">
        <v>29</v>
      </c>
      <c r="C382" s="210" t="s">
        <v>31</v>
      </c>
      <c r="D382" s="210" t="s">
        <v>18</v>
      </c>
      <c r="E382" s="293" t="s">
        <v>33</v>
      </c>
      <c r="F382" s="293"/>
      <c r="G382" s="293" t="s">
        <v>24</v>
      </c>
      <c r="H382" s="294"/>
      <c r="I382" s="219"/>
      <c r="J382" s="42" t="s">
        <v>0</v>
      </c>
      <c r="K382" s="43"/>
      <c r="L382" s="84"/>
      <c r="M382" s="236"/>
      <c r="N382" s="2"/>
      <c r="V382" s="50"/>
    </row>
    <row r="383" spans="1:22" ht="82.2" thickBot="1" x14ac:dyDescent="0.3">
      <c r="A383" s="291"/>
      <c r="B383" s="7" t="s">
        <v>1450</v>
      </c>
      <c r="C383" s="7" t="s">
        <v>1502</v>
      </c>
      <c r="D383" s="4">
        <v>43712</v>
      </c>
      <c r="E383" s="7"/>
      <c r="F383" s="156" t="s">
        <v>1524</v>
      </c>
      <c r="G383" s="295" t="s">
        <v>1451</v>
      </c>
      <c r="H383" s="296"/>
      <c r="I383" s="297"/>
      <c r="J383" s="40" t="s">
        <v>37</v>
      </c>
      <c r="K383" s="40"/>
      <c r="L383" s="85" t="s">
        <v>1</v>
      </c>
      <c r="M383" s="235">
        <v>1644</v>
      </c>
      <c r="N383" s="2"/>
      <c r="V383" s="50">
        <v>0</v>
      </c>
    </row>
    <row r="384" spans="1:22" ht="21" thickBot="1" x14ac:dyDescent="0.3">
      <c r="A384" s="291"/>
      <c r="B384" s="212" t="s">
        <v>30</v>
      </c>
      <c r="C384" s="212" t="s">
        <v>32</v>
      </c>
      <c r="D384" s="212" t="s">
        <v>17</v>
      </c>
      <c r="E384" s="298" t="s">
        <v>34</v>
      </c>
      <c r="F384" s="298"/>
      <c r="G384" s="299"/>
      <c r="H384" s="300"/>
      <c r="I384" s="301"/>
      <c r="J384" s="12" t="s">
        <v>38</v>
      </c>
      <c r="K384" s="13"/>
      <c r="L384" s="86" t="s">
        <v>1</v>
      </c>
      <c r="M384" s="234">
        <v>2578</v>
      </c>
      <c r="N384" s="2"/>
      <c r="V384" s="50"/>
    </row>
    <row r="385" spans="1:22" ht="21" thickBot="1" x14ac:dyDescent="0.3">
      <c r="A385" s="292"/>
      <c r="B385" s="8" t="s">
        <v>1716</v>
      </c>
      <c r="C385" s="8" t="s">
        <v>1451</v>
      </c>
      <c r="D385" s="80">
        <v>43722</v>
      </c>
      <c r="E385" s="10" t="s">
        <v>2</v>
      </c>
      <c r="F385" s="11" t="s">
        <v>1453</v>
      </c>
      <c r="G385" s="302"/>
      <c r="H385" s="303"/>
      <c r="I385" s="304"/>
      <c r="J385" s="12" t="s">
        <v>39</v>
      </c>
      <c r="K385" s="13"/>
      <c r="L385" s="86"/>
      <c r="M385" s="234"/>
      <c r="N385" s="2"/>
      <c r="O385" s="230"/>
      <c r="P385" s="230"/>
      <c r="Q385" s="230"/>
      <c r="R385" s="230"/>
      <c r="V385" s="50"/>
    </row>
    <row r="386" spans="1:22" ht="24" customHeight="1" thickTop="1" thickBot="1" x14ac:dyDescent="0.3">
      <c r="A386" s="290">
        <f t="shared" ref="A386" si="89">A382+1</f>
        <v>93</v>
      </c>
      <c r="B386" s="210" t="s">
        <v>29</v>
      </c>
      <c r="C386" s="210" t="s">
        <v>31</v>
      </c>
      <c r="D386" s="210" t="s">
        <v>18</v>
      </c>
      <c r="E386" s="293" t="s">
        <v>33</v>
      </c>
      <c r="F386" s="293"/>
      <c r="G386" s="293" t="s">
        <v>24</v>
      </c>
      <c r="H386" s="294"/>
      <c r="I386" s="219"/>
      <c r="J386" s="42" t="s">
        <v>0</v>
      </c>
      <c r="K386" s="43"/>
      <c r="L386" s="84"/>
      <c r="M386" s="236"/>
      <c r="N386" s="2"/>
      <c r="O386" s="230"/>
      <c r="P386" s="230"/>
      <c r="Q386" s="230"/>
      <c r="R386" s="230"/>
      <c r="V386" s="50"/>
    </row>
    <row r="387" spans="1:22" ht="21" thickBot="1" x14ac:dyDescent="0.3">
      <c r="A387" s="291"/>
      <c r="B387" s="7" t="s">
        <v>1525</v>
      </c>
      <c r="C387" s="7" t="s">
        <v>1454</v>
      </c>
      <c r="D387" s="4">
        <v>43549</v>
      </c>
      <c r="E387" s="7"/>
      <c r="F387" s="7" t="s">
        <v>842</v>
      </c>
      <c r="G387" s="295" t="s">
        <v>1455</v>
      </c>
      <c r="H387" s="296"/>
      <c r="I387" s="297"/>
      <c r="J387" s="40" t="s">
        <v>37</v>
      </c>
      <c r="K387" s="40"/>
      <c r="L387" s="85" t="s">
        <v>1</v>
      </c>
      <c r="M387" s="235">
        <v>1221</v>
      </c>
      <c r="N387" s="2"/>
      <c r="O387" s="230"/>
      <c r="P387" s="230"/>
      <c r="Q387" s="230"/>
      <c r="R387" s="230"/>
      <c r="V387" s="50">
        <v>0</v>
      </c>
    </row>
    <row r="388" spans="1:22" ht="21" thickBot="1" x14ac:dyDescent="0.3">
      <c r="A388" s="291"/>
      <c r="B388" s="212" t="s">
        <v>30</v>
      </c>
      <c r="C388" s="212" t="s">
        <v>32</v>
      </c>
      <c r="D388" s="212" t="s">
        <v>17</v>
      </c>
      <c r="E388" s="298" t="s">
        <v>34</v>
      </c>
      <c r="F388" s="298"/>
      <c r="G388" s="299"/>
      <c r="H388" s="300"/>
      <c r="I388" s="301"/>
      <c r="J388" s="12" t="s">
        <v>38</v>
      </c>
      <c r="K388" s="13"/>
      <c r="L388" s="86" t="s">
        <v>1</v>
      </c>
      <c r="M388" s="234">
        <v>905</v>
      </c>
      <c r="N388" s="2"/>
      <c r="O388" s="230"/>
      <c r="P388" s="230"/>
      <c r="Q388" s="230"/>
      <c r="R388" s="230"/>
      <c r="V388" s="50"/>
    </row>
    <row r="389" spans="1:22" ht="31.2" thickBot="1" x14ac:dyDescent="0.3">
      <c r="A389" s="292"/>
      <c r="B389" s="8" t="s">
        <v>1667</v>
      </c>
      <c r="C389" s="8" t="s">
        <v>1455</v>
      </c>
      <c r="D389" s="80">
        <v>43552</v>
      </c>
      <c r="E389" s="10" t="s">
        <v>2</v>
      </c>
      <c r="F389" s="11" t="s">
        <v>1456</v>
      </c>
      <c r="G389" s="302"/>
      <c r="H389" s="303"/>
      <c r="I389" s="304"/>
      <c r="J389" s="12" t="s">
        <v>39</v>
      </c>
      <c r="K389" s="13"/>
      <c r="L389" s="86" t="s">
        <v>1</v>
      </c>
      <c r="M389" s="234">
        <v>122</v>
      </c>
      <c r="N389" s="2"/>
      <c r="O389" s="230"/>
      <c r="P389" s="230"/>
      <c r="Q389" s="230"/>
      <c r="R389" s="230"/>
      <c r="V389" s="50"/>
    </row>
    <row r="390" spans="1:22" ht="24" customHeight="1" thickTop="1" thickBot="1" x14ac:dyDescent="0.3">
      <c r="A390" s="290">
        <f t="shared" ref="A390" si="90">A386+1</f>
        <v>94</v>
      </c>
      <c r="B390" s="210" t="s">
        <v>29</v>
      </c>
      <c r="C390" s="210" t="s">
        <v>31</v>
      </c>
      <c r="D390" s="210" t="s">
        <v>18</v>
      </c>
      <c r="E390" s="293" t="s">
        <v>33</v>
      </c>
      <c r="F390" s="293"/>
      <c r="G390" s="293" t="s">
        <v>24</v>
      </c>
      <c r="H390" s="294"/>
      <c r="I390" s="219"/>
      <c r="J390" s="42" t="s">
        <v>0</v>
      </c>
      <c r="K390" s="43"/>
      <c r="L390" s="84"/>
      <c r="M390" s="236"/>
      <c r="N390" s="2"/>
      <c r="V390" s="50"/>
    </row>
    <row r="391" spans="1:22" ht="82.2" thickBot="1" x14ac:dyDescent="0.3">
      <c r="A391" s="291"/>
      <c r="B391" s="7" t="s">
        <v>1526</v>
      </c>
      <c r="C391" s="7" t="s">
        <v>1735</v>
      </c>
      <c r="D391" s="4">
        <v>43563</v>
      </c>
      <c r="E391" s="7"/>
      <c r="F391" s="7" t="s">
        <v>1527</v>
      </c>
      <c r="G391" s="295" t="s">
        <v>1457</v>
      </c>
      <c r="H391" s="296"/>
      <c r="I391" s="297"/>
      <c r="J391" s="40" t="s">
        <v>37</v>
      </c>
      <c r="K391" s="40"/>
      <c r="L391" s="85" t="s">
        <v>1</v>
      </c>
      <c r="M391" s="235">
        <v>314</v>
      </c>
      <c r="N391" s="2"/>
      <c r="V391" s="50">
        <v>0</v>
      </c>
    </row>
    <row r="392" spans="1:22" ht="21" thickBot="1" x14ac:dyDescent="0.3">
      <c r="A392" s="291"/>
      <c r="B392" s="212" t="s">
        <v>30</v>
      </c>
      <c r="C392" s="212" t="s">
        <v>32</v>
      </c>
      <c r="D392" s="212" t="s">
        <v>17</v>
      </c>
      <c r="E392" s="298" t="s">
        <v>34</v>
      </c>
      <c r="F392" s="298"/>
      <c r="G392" s="299"/>
      <c r="H392" s="300"/>
      <c r="I392" s="301"/>
      <c r="J392" s="12" t="s">
        <v>38</v>
      </c>
      <c r="K392" s="13"/>
      <c r="L392" s="86" t="s">
        <v>1</v>
      </c>
      <c r="M392" s="234">
        <v>260</v>
      </c>
      <c r="N392" s="2"/>
      <c r="V392" s="50"/>
    </row>
    <row r="393" spans="1:22" ht="21" thickBot="1" x14ac:dyDescent="0.3">
      <c r="A393" s="292"/>
      <c r="B393" s="8" t="s">
        <v>1668</v>
      </c>
      <c r="C393" s="8" t="s">
        <v>1457</v>
      </c>
      <c r="D393" s="80">
        <v>43565</v>
      </c>
      <c r="E393" s="10" t="s">
        <v>2</v>
      </c>
      <c r="F393" s="11" t="s">
        <v>1458</v>
      </c>
      <c r="G393" s="302"/>
      <c r="H393" s="303"/>
      <c r="I393" s="304"/>
      <c r="J393" s="12" t="s">
        <v>39</v>
      </c>
      <c r="K393" s="13"/>
      <c r="L393" s="86" t="s">
        <v>1</v>
      </c>
      <c r="M393" s="234">
        <v>58</v>
      </c>
      <c r="N393" s="2"/>
      <c r="V393" s="50"/>
    </row>
    <row r="394" spans="1:22" ht="24" customHeight="1" thickTop="1" thickBot="1" x14ac:dyDescent="0.3">
      <c r="A394" s="290">
        <f t="shared" ref="A394" si="91">A390+1</f>
        <v>95</v>
      </c>
      <c r="B394" s="210" t="s">
        <v>29</v>
      </c>
      <c r="C394" s="210" t="s">
        <v>31</v>
      </c>
      <c r="D394" s="210" t="s">
        <v>18</v>
      </c>
      <c r="E394" s="293" t="s">
        <v>33</v>
      </c>
      <c r="F394" s="293"/>
      <c r="G394" s="293" t="s">
        <v>24</v>
      </c>
      <c r="H394" s="294"/>
      <c r="I394" s="219"/>
      <c r="J394" s="42" t="s">
        <v>0</v>
      </c>
      <c r="K394" s="43"/>
      <c r="L394" s="84"/>
      <c r="M394" s="236"/>
      <c r="N394" s="2"/>
      <c r="V394" s="50"/>
    </row>
    <row r="395" spans="1:22" ht="41.4" thickBot="1" x14ac:dyDescent="0.3">
      <c r="A395" s="291"/>
      <c r="B395" s="7" t="s">
        <v>1459</v>
      </c>
      <c r="C395" s="7" t="s">
        <v>1460</v>
      </c>
      <c r="D395" s="4">
        <v>43592</v>
      </c>
      <c r="E395" s="7"/>
      <c r="F395" s="7" t="s">
        <v>1752</v>
      </c>
      <c r="G395" s="295" t="s">
        <v>1461</v>
      </c>
      <c r="H395" s="296"/>
      <c r="I395" s="297"/>
      <c r="J395" s="40" t="s">
        <v>37</v>
      </c>
      <c r="K395" s="40"/>
      <c r="L395" s="85" t="s">
        <v>1</v>
      </c>
      <c r="M395" s="235">
        <v>356</v>
      </c>
      <c r="N395" s="2"/>
      <c r="V395" s="50">
        <v>0</v>
      </c>
    </row>
    <row r="396" spans="1:22" ht="21" thickBot="1" x14ac:dyDescent="0.3">
      <c r="A396" s="291"/>
      <c r="B396" s="212" t="s">
        <v>30</v>
      </c>
      <c r="C396" s="212" t="s">
        <v>32</v>
      </c>
      <c r="D396" s="212" t="s">
        <v>17</v>
      </c>
      <c r="E396" s="298" t="s">
        <v>34</v>
      </c>
      <c r="F396" s="298"/>
      <c r="G396" s="299"/>
      <c r="H396" s="300"/>
      <c r="I396" s="301"/>
      <c r="J396" s="12" t="s">
        <v>38</v>
      </c>
      <c r="K396" s="13"/>
      <c r="L396" s="86" t="s">
        <v>1</v>
      </c>
      <c r="M396" s="234">
        <v>321</v>
      </c>
      <c r="N396" s="2"/>
      <c r="Q396" s="244"/>
      <c r="V396" s="50"/>
    </row>
    <row r="397" spans="1:22" ht="21" thickBot="1" x14ac:dyDescent="0.3">
      <c r="A397" s="292"/>
      <c r="B397" s="8" t="s">
        <v>1659</v>
      </c>
      <c r="C397" s="8" t="s">
        <v>1461</v>
      </c>
      <c r="D397" s="80">
        <v>43597</v>
      </c>
      <c r="E397" s="10" t="s">
        <v>2</v>
      </c>
      <c r="F397" s="11" t="s">
        <v>1462</v>
      </c>
      <c r="G397" s="302"/>
      <c r="H397" s="303"/>
      <c r="I397" s="304"/>
      <c r="J397" s="12" t="s">
        <v>39</v>
      </c>
      <c r="K397" s="13"/>
      <c r="L397" s="86"/>
      <c r="M397" s="234"/>
      <c r="N397" s="2"/>
      <c r="V397" s="50"/>
    </row>
    <row r="398" spans="1:22" ht="24" customHeight="1" thickTop="1" thickBot="1" x14ac:dyDescent="0.3">
      <c r="A398" s="290">
        <f t="shared" ref="A398" si="92">A394+1</f>
        <v>96</v>
      </c>
      <c r="B398" s="210" t="s">
        <v>29</v>
      </c>
      <c r="C398" s="210" t="s">
        <v>31</v>
      </c>
      <c r="D398" s="210" t="s">
        <v>18</v>
      </c>
      <c r="E398" s="293" t="s">
        <v>33</v>
      </c>
      <c r="F398" s="293"/>
      <c r="G398" s="293" t="s">
        <v>24</v>
      </c>
      <c r="H398" s="294"/>
      <c r="I398" s="219"/>
      <c r="J398" s="42" t="s">
        <v>0</v>
      </c>
      <c r="K398" s="43"/>
      <c r="L398" s="84"/>
      <c r="M398" s="236"/>
      <c r="N398" s="2"/>
      <c r="V398" s="50"/>
    </row>
    <row r="399" spans="1:22" ht="72" thickBot="1" x14ac:dyDescent="0.3">
      <c r="A399" s="291"/>
      <c r="B399" s="7" t="s">
        <v>1529</v>
      </c>
      <c r="C399" s="7" t="s">
        <v>1736</v>
      </c>
      <c r="D399" s="4">
        <v>43521</v>
      </c>
      <c r="E399" s="7"/>
      <c r="F399" s="7" t="s">
        <v>1528</v>
      </c>
      <c r="G399" s="295" t="s">
        <v>1503</v>
      </c>
      <c r="H399" s="296"/>
      <c r="I399" s="297"/>
      <c r="J399" s="40" t="s">
        <v>37</v>
      </c>
      <c r="K399" s="40"/>
      <c r="L399" s="85" t="s">
        <v>1</v>
      </c>
      <c r="M399" s="235">
        <v>536</v>
      </c>
      <c r="N399" s="2"/>
      <c r="V399" s="50">
        <v>0</v>
      </c>
    </row>
    <row r="400" spans="1:22" ht="21" thickBot="1" x14ac:dyDescent="0.3">
      <c r="A400" s="291"/>
      <c r="B400" s="212" t="s">
        <v>30</v>
      </c>
      <c r="C400" s="212" t="s">
        <v>32</v>
      </c>
      <c r="D400" s="212" t="s">
        <v>17</v>
      </c>
      <c r="E400" s="298" t="s">
        <v>34</v>
      </c>
      <c r="F400" s="298"/>
      <c r="G400" s="299"/>
      <c r="H400" s="300"/>
      <c r="I400" s="301"/>
      <c r="J400" s="12" t="s">
        <v>38</v>
      </c>
      <c r="K400" s="13"/>
      <c r="L400" s="86" t="s">
        <v>1</v>
      </c>
      <c r="M400" s="234">
        <v>338</v>
      </c>
      <c r="N400" s="2"/>
      <c r="V400" s="50"/>
    </row>
    <row r="401" spans="1:22" ht="31.2" thickBot="1" x14ac:dyDescent="0.3">
      <c r="A401" s="292"/>
      <c r="B401" s="8" t="s">
        <v>1718</v>
      </c>
      <c r="C401" s="8" t="s">
        <v>1506</v>
      </c>
      <c r="D401" s="80">
        <v>43528</v>
      </c>
      <c r="E401" s="10" t="s">
        <v>2</v>
      </c>
      <c r="F401" s="11" t="s">
        <v>1463</v>
      </c>
      <c r="G401" s="302"/>
      <c r="H401" s="303"/>
      <c r="I401" s="304"/>
      <c r="J401" s="12" t="s">
        <v>39</v>
      </c>
      <c r="K401" s="13"/>
      <c r="L401" s="86"/>
      <c r="M401" s="234"/>
      <c r="N401" s="2"/>
      <c r="V401" s="50"/>
    </row>
    <row r="402" spans="1:22" ht="24" customHeight="1" thickTop="1" thickBot="1" x14ac:dyDescent="0.3">
      <c r="A402" s="290">
        <f t="shared" ref="A402" si="93">A398+1</f>
        <v>97</v>
      </c>
      <c r="B402" s="210" t="s">
        <v>29</v>
      </c>
      <c r="C402" s="210" t="s">
        <v>31</v>
      </c>
      <c r="D402" s="210" t="s">
        <v>18</v>
      </c>
      <c r="E402" s="293" t="s">
        <v>33</v>
      </c>
      <c r="F402" s="293"/>
      <c r="G402" s="293" t="s">
        <v>24</v>
      </c>
      <c r="H402" s="294"/>
      <c r="I402" s="219"/>
      <c r="J402" s="42" t="s">
        <v>0</v>
      </c>
      <c r="K402" s="43"/>
      <c r="L402" s="84"/>
      <c r="M402" s="236"/>
      <c r="N402" s="2"/>
      <c r="V402" s="50"/>
    </row>
    <row r="403" spans="1:22" ht="51.6" thickBot="1" x14ac:dyDescent="0.3">
      <c r="A403" s="291"/>
      <c r="B403" s="7" t="s">
        <v>1529</v>
      </c>
      <c r="C403" s="7" t="s">
        <v>1737</v>
      </c>
      <c r="D403" s="4">
        <v>43563</v>
      </c>
      <c r="E403" s="7"/>
      <c r="F403" s="7" t="s">
        <v>1504</v>
      </c>
      <c r="G403" s="295" t="s">
        <v>1505</v>
      </c>
      <c r="H403" s="296"/>
      <c r="I403" s="297"/>
      <c r="J403" s="40" t="s">
        <v>37</v>
      </c>
      <c r="K403" s="40"/>
      <c r="L403" s="85" t="s">
        <v>1</v>
      </c>
      <c r="M403" s="235">
        <v>2941</v>
      </c>
      <c r="N403" s="2"/>
      <c r="V403" s="50">
        <v>0</v>
      </c>
    </row>
    <row r="404" spans="1:22" ht="21" thickBot="1" x14ac:dyDescent="0.3">
      <c r="A404" s="291"/>
      <c r="B404" s="212" t="s">
        <v>30</v>
      </c>
      <c r="C404" s="212" t="s">
        <v>32</v>
      </c>
      <c r="D404" s="212" t="s">
        <v>17</v>
      </c>
      <c r="E404" s="298" t="s">
        <v>34</v>
      </c>
      <c r="F404" s="298"/>
      <c r="G404" s="299"/>
      <c r="H404" s="300"/>
      <c r="I404" s="301"/>
      <c r="J404" s="12" t="s">
        <v>38</v>
      </c>
      <c r="K404" s="13"/>
      <c r="L404" s="86" t="s">
        <v>1</v>
      </c>
      <c r="M404" s="234">
        <v>112</v>
      </c>
      <c r="N404" s="2"/>
      <c r="V404" s="50"/>
    </row>
    <row r="405" spans="1:22" ht="51.6" thickBot="1" x14ac:dyDescent="0.3">
      <c r="A405" s="292"/>
      <c r="B405" s="8" t="s">
        <v>1718</v>
      </c>
      <c r="C405" s="8" t="s">
        <v>1507</v>
      </c>
      <c r="D405" s="80">
        <v>43588</v>
      </c>
      <c r="E405" s="10" t="s">
        <v>2</v>
      </c>
      <c r="F405" s="11" t="s">
        <v>1464</v>
      </c>
      <c r="G405" s="302"/>
      <c r="H405" s="303"/>
      <c r="I405" s="304"/>
      <c r="J405" s="12" t="s">
        <v>39</v>
      </c>
      <c r="K405" s="13"/>
      <c r="L405" s="86"/>
      <c r="M405" s="234"/>
      <c r="N405" s="2"/>
      <c r="V405" s="50"/>
    </row>
    <row r="406" spans="1:22" ht="24" customHeight="1" thickTop="1" thickBot="1" x14ac:dyDescent="0.3">
      <c r="A406" s="290">
        <f t="shared" ref="A406" si="94">A402+1</f>
        <v>98</v>
      </c>
      <c r="B406" s="210" t="s">
        <v>29</v>
      </c>
      <c r="C406" s="210" t="s">
        <v>31</v>
      </c>
      <c r="D406" s="210" t="s">
        <v>18</v>
      </c>
      <c r="E406" s="293" t="s">
        <v>33</v>
      </c>
      <c r="F406" s="293"/>
      <c r="G406" s="293" t="s">
        <v>24</v>
      </c>
      <c r="H406" s="294"/>
      <c r="I406" s="219"/>
      <c r="J406" s="42" t="s">
        <v>0</v>
      </c>
      <c r="K406" s="43"/>
      <c r="L406" s="84"/>
      <c r="M406" s="236"/>
      <c r="N406" s="2"/>
      <c r="V406" s="50"/>
    </row>
    <row r="407" spans="1:22" ht="72" thickBot="1" x14ac:dyDescent="0.3">
      <c r="A407" s="291"/>
      <c r="B407" s="7" t="s">
        <v>1530</v>
      </c>
      <c r="C407" s="7" t="s">
        <v>1465</v>
      </c>
      <c r="D407" s="4">
        <v>43418</v>
      </c>
      <c r="E407" s="7"/>
      <c r="F407" s="7" t="s">
        <v>1466</v>
      </c>
      <c r="G407" s="295" t="s">
        <v>1467</v>
      </c>
      <c r="H407" s="296"/>
      <c r="I407" s="297"/>
      <c r="J407" s="40" t="s">
        <v>37</v>
      </c>
      <c r="K407" s="40"/>
      <c r="L407" s="85" t="s">
        <v>1</v>
      </c>
      <c r="M407" s="235">
        <v>1790</v>
      </c>
      <c r="N407" s="2"/>
      <c r="V407" s="50">
        <v>0</v>
      </c>
    </row>
    <row r="408" spans="1:22" ht="21" thickBot="1" x14ac:dyDescent="0.3">
      <c r="A408" s="291"/>
      <c r="B408" s="212" t="s">
        <v>30</v>
      </c>
      <c r="C408" s="212" t="s">
        <v>32</v>
      </c>
      <c r="D408" s="212" t="s">
        <v>17</v>
      </c>
      <c r="E408" s="298" t="s">
        <v>34</v>
      </c>
      <c r="F408" s="298"/>
      <c r="G408" s="299"/>
      <c r="H408" s="300"/>
      <c r="I408" s="301"/>
      <c r="J408" s="12" t="s">
        <v>38</v>
      </c>
      <c r="K408" s="13"/>
      <c r="L408" s="86" t="s">
        <v>1</v>
      </c>
      <c r="M408" s="234">
        <v>2000</v>
      </c>
      <c r="N408" s="2"/>
      <c r="V408" s="50"/>
    </row>
    <row r="409" spans="1:22" ht="31.2" thickBot="1" x14ac:dyDescent="0.3">
      <c r="A409" s="292"/>
      <c r="B409" s="8" t="s">
        <v>1684</v>
      </c>
      <c r="C409" s="8" t="s">
        <v>1467</v>
      </c>
      <c r="D409" s="80">
        <v>43436</v>
      </c>
      <c r="E409" s="10" t="s">
        <v>2</v>
      </c>
      <c r="F409" s="11" t="s">
        <v>1468</v>
      </c>
      <c r="G409" s="302"/>
      <c r="H409" s="303"/>
      <c r="I409" s="304"/>
      <c r="J409" s="12" t="s">
        <v>39</v>
      </c>
      <c r="K409" s="13"/>
      <c r="L409" s="86" t="s">
        <v>1</v>
      </c>
      <c r="M409" s="234">
        <v>724</v>
      </c>
      <c r="N409" s="2"/>
      <c r="V409" s="50"/>
    </row>
    <row r="410" spans="1:22" ht="24" customHeight="1" thickTop="1" thickBot="1" x14ac:dyDescent="0.3">
      <c r="A410" s="290">
        <f t="shared" ref="A410" si="95">A406+1</f>
        <v>99</v>
      </c>
      <c r="B410" s="210" t="s">
        <v>29</v>
      </c>
      <c r="C410" s="210" t="s">
        <v>31</v>
      </c>
      <c r="D410" s="210" t="s">
        <v>18</v>
      </c>
      <c r="E410" s="293" t="s">
        <v>33</v>
      </c>
      <c r="F410" s="293"/>
      <c r="G410" s="293" t="s">
        <v>24</v>
      </c>
      <c r="H410" s="294"/>
      <c r="I410" s="219"/>
      <c r="J410" s="42" t="s">
        <v>0</v>
      </c>
      <c r="K410" s="43"/>
      <c r="L410" s="84"/>
      <c r="M410" s="236"/>
      <c r="N410" s="2"/>
      <c r="V410" s="50"/>
    </row>
    <row r="411" spans="1:22" ht="61.8" thickBot="1" x14ac:dyDescent="0.3">
      <c r="A411" s="291"/>
      <c r="B411" s="7" t="s">
        <v>1469</v>
      </c>
      <c r="C411" s="7" t="s">
        <v>1470</v>
      </c>
      <c r="D411" s="4">
        <v>43529</v>
      </c>
      <c r="E411" s="7"/>
      <c r="F411" s="7" t="s">
        <v>1508</v>
      </c>
      <c r="G411" s="295" t="s">
        <v>1471</v>
      </c>
      <c r="H411" s="296"/>
      <c r="I411" s="297"/>
      <c r="J411" s="40" t="s">
        <v>37</v>
      </c>
      <c r="K411" s="40"/>
      <c r="L411" s="85" t="s">
        <v>1</v>
      </c>
      <c r="M411" s="235">
        <v>645</v>
      </c>
      <c r="N411" s="2"/>
      <c r="V411" s="50">
        <v>0</v>
      </c>
    </row>
    <row r="412" spans="1:22" ht="21" thickBot="1" x14ac:dyDescent="0.3">
      <c r="A412" s="291"/>
      <c r="B412" s="212" t="s">
        <v>30</v>
      </c>
      <c r="C412" s="212" t="s">
        <v>32</v>
      </c>
      <c r="D412" s="212" t="s">
        <v>17</v>
      </c>
      <c r="E412" s="298" t="s">
        <v>34</v>
      </c>
      <c r="F412" s="298"/>
      <c r="G412" s="299"/>
      <c r="H412" s="300"/>
      <c r="I412" s="301"/>
      <c r="J412" s="12" t="s">
        <v>38</v>
      </c>
      <c r="K412" s="13"/>
      <c r="L412" s="86"/>
      <c r="M412" s="234"/>
      <c r="N412" s="2"/>
      <c r="V412" s="50"/>
    </row>
    <row r="413" spans="1:22" ht="31.2" thickBot="1" x14ac:dyDescent="0.3">
      <c r="A413" s="292"/>
      <c r="B413" s="8" t="s">
        <v>1611</v>
      </c>
      <c r="C413" s="8" t="s">
        <v>1471</v>
      </c>
      <c r="D413" s="80">
        <v>43540</v>
      </c>
      <c r="E413" s="10" t="s">
        <v>2</v>
      </c>
      <c r="F413" s="11" t="s">
        <v>1472</v>
      </c>
      <c r="G413" s="302"/>
      <c r="H413" s="303"/>
      <c r="I413" s="304"/>
      <c r="J413" s="12" t="s">
        <v>39</v>
      </c>
      <c r="K413" s="13"/>
      <c r="L413" s="86"/>
      <c r="M413" s="234"/>
      <c r="N413" s="2"/>
      <c r="V413" s="50"/>
    </row>
    <row r="414" spans="1:22" ht="24" customHeight="1" thickTop="1" thickBot="1" x14ac:dyDescent="0.3">
      <c r="A414" s="290">
        <f t="shared" ref="A414" si="96">A410+1</f>
        <v>100</v>
      </c>
      <c r="B414" s="210" t="s">
        <v>29</v>
      </c>
      <c r="C414" s="210" t="s">
        <v>31</v>
      </c>
      <c r="D414" s="210" t="s">
        <v>18</v>
      </c>
      <c r="E414" s="293" t="s">
        <v>33</v>
      </c>
      <c r="F414" s="293"/>
      <c r="G414" s="293" t="s">
        <v>24</v>
      </c>
      <c r="H414" s="294"/>
      <c r="I414" s="219"/>
      <c r="J414" s="42" t="s">
        <v>0</v>
      </c>
      <c r="K414" s="43"/>
      <c r="L414" s="84"/>
      <c r="M414" s="236"/>
      <c r="N414" s="2"/>
      <c r="V414" s="50"/>
    </row>
    <row r="415" spans="1:22" ht="92.4" thickBot="1" x14ac:dyDescent="0.3">
      <c r="A415" s="291"/>
      <c r="B415" s="7" t="s">
        <v>1473</v>
      </c>
      <c r="C415" s="7" t="s">
        <v>1648</v>
      </c>
      <c r="D415" s="4">
        <v>43645</v>
      </c>
      <c r="E415" s="7"/>
      <c r="F415" s="7" t="s">
        <v>1753</v>
      </c>
      <c r="G415" s="295" t="s">
        <v>1719</v>
      </c>
      <c r="H415" s="296"/>
      <c r="I415" s="297"/>
      <c r="J415" s="40" t="s">
        <v>37</v>
      </c>
      <c r="K415" s="40"/>
      <c r="L415" s="85" t="s">
        <v>1</v>
      </c>
      <c r="M415" s="235">
        <v>485</v>
      </c>
      <c r="N415" s="2"/>
      <c r="V415" s="50">
        <v>0</v>
      </c>
    </row>
    <row r="416" spans="1:22" ht="21" thickBot="1" x14ac:dyDescent="0.3">
      <c r="A416" s="291"/>
      <c r="B416" s="212" t="s">
        <v>30</v>
      </c>
      <c r="C416" s="212" t="s">
        <v>32</v>
      </c>
      <c r="D416" s="212" t="s">
        <v>17</v>
      </c>
      <c r="E416" s="298" t="s">
        <v>34</v>
      </c>
      <c r="F416" s="298"/>
      <c r="G416" s="299"/>
      <c r="H416" s="300"/>
      <c r="I416" s="301"/>
      <c r="J416" s="12" t="s">
        <v>38</v>
      </c>
      <c r="K416" s="13"/>
      <c r="L416" s="86"/>
      <c r="M416" s="234"/>
      <c r="N416" s="2"/>
    </row>
    <row r="417" spans="1:17" ht="31.2" thickBot="1" x14ac:dyDescent="0.3">
      <c r="A417" s="292"/>
      <c r="B417" s="9" t="s">
        <v>1667</v>
      </c>
      <c r="C417" s="9" t="s">
        <v>1719</v>
      </c>
      <c r="D417" s="80">
        <v>43651</v>
      </c>
      <c r="E417" s="25" t="s">
        <v>2</v>
      </c>
      <c r="F417" s="26" t="s">
        <v>1474</v>
      </c>
      <c r="G417" s="302"/>
      <c r="H417" s="303"/>
      <c r="I417" s="304"/>
      <c r="J417" s="22" t="s">
        <v>39</v>
      </c>
      <c r="K417" s="23"/>
      <c r="L417" s="225"/>
      <c r="M417" s="239"/>
      <c r="N417" s="2"/>
    </row>
    <row r="418" spans="1:17" ht="13.8" thickTop="1" x14ac:dyDescent="0.25"/>
    <row r="419" spans="1:17" ht="13.8" thickBot="1" x14ac:dyDescent="0.3"/>
    <row r="420" spans="1:17" x14ac:dyDescent="0.25">
      <c r="P420" s="27" t="s">
        <v>22</v>
      </c>
      <c r="Q420" s="28"/>
    </row>
    <row r="421" spans="1:17" x14ac:dyDescent="0.25">
      <c r="P421" s="29"/>
      <c r="Q421" s="79"/>
    </row>
    <row r="422" spans="1:17" ht="16.8" x14ac:dyDescent="0.25">
      <c r="B422" s="256"/>
      <c r="C422" s="256"/>
      <c r="D422" s="256"/>
      <c r="E422" s="256"/>
      <c r="F422" s="256"/>
      <c r="G422" s="256"/>
      <c r="H422" s="256"/>
      <c r="I422" s="256"/>
      <c r="J422" s="256"/>
      <c r="K422" s="256"/>
      <c r="L422" s="282"/>
      <c r="M422" s="283"/>
      <c r="P422" s="30" t="b">
        <v>0</v>
      </c>
      <c r="Q422" s="46" t="str">
        <f xml:space="preserve"> CONCATENATE("OCTOBER 1, ",$M$7-1,"- MARCH 31, ",$M$7)</f>
        <v>OCTOBER 1, 2018- MARCH 31, 2019</v>
      </c>
    </row>
    <row r="423" spans="1:17" ht="16.8" x14ac:dyDescent="0.25">
      <c r="B423" s="256"/>
      <c r="C423" s="256"/>
      <c r="D423" s="256"/>
      <c r="E423" s="256"/>
      <c r="F423" s="256"/>
      <c r="G423" s="256"/>
      <c r="H423" s="256"/>
      <c r="I423" s="256"/>
      <c r="J423" s="256"/>
      <c r="K423" s="256"/>
      <c r="L423" s="256"/>
      <c r="M423" s="256"/>
      <c r="P423" s="30" t="b">
        <v>1</v>
      </c>
      <c r="Q423" s="46" t="str">
        <f xml:space="preserve"> CONCATENATE("APRIL 1 - SEPTEMBER 30, ",$M$7)</f>
        <v>APRIL 1 - SEPTEMBER 30, 2019</v>
      </c>
    </row>
    <row r="424" spans="1:17" x14ac:dyDescent="0.25">
      <c r="B424" s="289"/>
      <c r="C424" s="289"/>
      <c r="D424" s="289"/>
      <c r="E424" s="289"/>
      <c r="F424" s="289"/>
      <c r="G424" s="256"/>
      <c r="H424" s="256"/>
      <c r="I424" s="256"/>
      <c r="J424" s="256"/>
      <c r="K424" s="256"/>
      <c r="L424" s="256"/>
      <c r="M424" s="256"/>
      <c r="P424" s="30" t="b">
        <v>0</v>
      </c>
      <c r="Q424" s="31"/>
    </row>
    <row r="425" spans="1:17" ht="13.8" thickBot="1" x14ac:dyDescent="0.3">
      <c r="B425" s="263"/>
      <c r="C425" s="263"/>
      <c r="D425" s="264"/>
      <c r="E425" s="263"/>
      <c r="F425" s="263"/>
      <c r="G425" s="256"/>
      <c r="H425" s="256"/>
      <c r="I425" s="256"/>
      <c r="J425" s="256"/>
      <c r="K425" s="256"/>
      <c r="L425" s="256"/>
      <c r="M425" s="256"/>
      <c r="P425" s="32">
        <v>1</v>
      </c>
      <c r="Q425" s="33"/>
    </row>
    <row r="426" spans="1:17" x14ac:dyDescent="0.25">
      <c r="B426" s="266"/>
      <c r="C426" s="267"/>
      <c r="D426" s="267"/>
      <c r="E426" s="267"/>
      <c r="F426" s="268"/>
      <c r="G426" s="256"/>
      <c r="H426" s="256"/>
      <c r="I426" s="256"/>
      <c r="J426" s="256"/>
      <c r="K426" s="256"/>
      <c r="L426" s="256"/>
      <c r="M426" s="256"/>
    </row>
    <row r="427" spans="1:17" x14ac:dyDescent="0.25">
      <c r="B427" s="266"/>
      <c r="C427" s="267"/>
      <c r="D427" s="267"/>
      <c r="E427" s="267"/>
      <c r="F427" s="268"/>
      <c r="G427" s="256"/>
      <c r="H427" s="256"/>
      <c r="I427" s="256"/>
      <c r="J427" s="256"/>
      <c r="K427" s="256"/>
      <c r="L427" s="256"/>
      <c r="M427" s="256"/>
    </row>
    <row r="428" spans="1:17" x14ac:dyDescent="0.25">
      <c r="B428" s="266"/>
      <c r="C428" s="267"/>
      <c r="D428" s="267"/>
      <c r="E428" s="267"/>
      <c r="F428" s="268"/>
      <c r="G428" s="256"/>
      <c r="H428" s="256"/>
      <c r="I428" s="256"/>
      <c r="J428" s="256"/>
      <c r="K428" s="256"/>
      <c r="L428" s="256"/>
      <c r="M428" s="256"/>
    </row>
    <row r="429" spans="1:17" x14ac:dyDescent="0.25">
      <c r="B429" s="266"/>
      <c r="C429" s="267"/>
      <c r="D429" s="267"/>
      <c r="E429" s="267"/>
      <c r="F429" s="268"/>
      <c r="G429" s="256"/>
      <c r="H429" s="256"/>
      <c r="I429" s="256"/>
      <c r="J429" s="256"/>
      <c r="K429" s="256"/>
      <c r="L429" s="256"/>
      <c r="M429" s="256"/>
    </row>
    <row r="430" spans="1:17" x14ac:dyDescent="0.25">
      <c r="B430" s="266"/>
      <c r="C430" s="267"/>
      <c r="D430" s="267"/>
      <c r="E430" s="267"/>
      <c r="F430" s="268"/>
      <c r="G430" s="256"/>
      <c r="H430" s="256"/>
      <c r="I430" s="256"/>
      <c r="J430" s="256"/>
      <c r="K430" s="256"/>
      <c r="L430" s="256"/>
      <c r="M430" s="256"/>
    </row>
    <row r="431" spans="1:17" x14ac:dyDescent="0.25">
      <c r="B431" s="266"/>
      <c r="C431" s="267"/>
      <c r="D431" s="267"/>
      <c r="E431" s="267"/>
      <c r="F431" s="268"/>
      <c r="G431" s="256"/>
      <c r="H431" s="256"/>
      <c r="I431" s="256"/>
      <c r="J431" s="256"/>
      <c r="K431" s="256"/>
      <c r="L431" s="256"/>
      <c r="M431" s="256"/>
    </row>
    <row r="432" spans="1:17" x14ac:dyDescent="0.25">
      <c r="B432" s="266"/>
      <c r="C432" s="267"/>
      <c r="D432" s="267"/>
      <c r="E432" s="267"/>
      <c r="F432" s="268"/>
      <c r="G432" s="256"/>
      <c r="H432" s="256"/>
      <c r="I432" s="256"/>
      <c r="J432" s="256"/>
      <c r="K432" s="256"/>
      <c r="L432" s="256"/>
      <c r="M432" s="256"/>
    </row>
    <row r="433" spans="2:13" x14ac:dyDescent="0.25">
      <c r="B433" s="266"/>
      <c r="C433" s="267"/>
      <c r="D433" s="267"/>
      <c r="E433" s="267"/>
      <c r="F433" s="268"/>
      <c r="G433" s="256"/>
      <c r="H433" s="256"/>
      <c r="I433" s="256"/>
      <c r="J433" s="256"/>
      <c r="K433" s="256"/>
      <c r="L433" s="256"/>
      <c r="M433" s="256"/>
    </row>
    <row r="434" spans="2:13" x14ac:dyDescent="0.25">
      <c r="B434" s="266"/>
      <c r="C434" s="267"/>
      <c r="D434" s="267"/>
      <c r="E434" s="267"/>
      <c r="F434" s="268"/>
      <c r="G434" s="256"/>
      <c r="H434" s="256"/>
      <c r="I434" s="256"/>
      <c r="J434" s="256"/>
      <c r="K434" s="256"/>
      <c r="L434" s="256"/>
      <c r="M434" s="256"/>
    </row>
    <row r="435" spans="2:13" x14ac:dyDescent="0.25">
      <c r="B435" s="266"/>
      <c r="C435" s="267"/>
      <c r="D435" s="267"/>
      <c r="E435" s="267"/>
      <c r="F435" s="268"/>
      <c r="G435" s="256"/>
      <c r="H435" s="256"/>
      <c r="I435" s="256"/>
      <c r="J435" s="256"/>
      <c r="K435" s="256"/>
      <c r="L435" s="256"/>
      <c r="M435" s="256"/>
    </row>
    <row r="436" spans="2:13" x14ac:dyDescent="0.25">
      <c r="B436" s="266"/>
      <c r="C436" s="267"/>
      <c r="D436" s="267"/>
      <c r="E436" s="267"/>
      <c r="F436" s="268"/>
      <c r="G436" s="256"/>
      <c r="H436" s="256"/>
      <c r="I436" s="256"/>
      <c r="J436" s="256"/>
      <c r="K436" s="256"/>
      <c r="L436" s="256"/>
      <c r="M436" s="256"/>
    </row>
    <row r="437" spans="2:13" x14ac:dyDescent="0.25">
      <c r="B437" s="266"/>
      <c r="C437" s="267"/>
      <c r="D437" s="267"/>
      <c r="E437" s="267"/>
      <c r="F437" s="268"/>
      <c r="G437" s="256"/>
      <c r="H437" s="256"/>
      <c r="I437" s="256"/>
      <c r="J437" s="256"/>
      <c r="K437" s="256"/>
      <c r="L437" s="256"/>
      <c r="M437" s="256"/>
    </row>
    <row r="438" spans="2:13" x14ac:dyDescent="0.25">
      <c r="B438" s="266"/>
      <c r="C438" s="267"/>
      <c r="D438" s="267"/>
      <c r="E438" s="267"/>
      <c r="F438" s="268"/>
      <c r="G438" s="256"/>
      <c r="H438" s="256"/>
      <c r="I438" s="256"/>
      <c r="J438" s="256"/>
      <c r="K438" s="256"/>
      <c r="L438" s="256"/>
      <c r="M438" s="256"/>
    </row>
    <row r="439" spans="2:13" x14ac:dyDescent="0.25">
      <c r="B439" s="266"/>
      <c r="C439" s="267"/>
      <c r="D439" s="267"/>
      <c r="E439" s="267"/>
      <c r="F439" s="268"/>
      <c r="G439" s="256"/>
      <c r="H439" s="256"/>
      <c r="I439" s="256"/>
      <c r="J439" s="256"/>
      <c r="K439" s="256"/>
      <c r="L439" s="256"/>
      <c r="M439" s="256"/>
    </row>
    <row r="440" spans="2:13" x14ac:dyDescent="0.25">
      <c r="B440" s="266"/>
      <c r="C440" s="267"/>
      <c r="D440" s="267"/>
      <c r="E440" s="267"/>
      <c r="F440" s="268"/>
      <c r="G440" s="256"/>
      <c r="H440" s="256"/>
      <c r="I440" s="256"/>
      <c r="J440" s="256"/>
      <c r="K440" s="256"/>
      <c r="L440" s="256"/>
      <c r="M440" s="256"/>
    </row>
    <row r="441" spans="2:13" x14ac:dyDescent="0.25">
      <c r="B441" s="266"/>
      <c r="C441" s="267"/>
      <c r="D441" s="267"/>
      <c r="E441" s="267"/>
      <c r="F441" s="268"/>
      <c r="G441" s="256"/>
      <c r="H441" s="256"/>
      <c r="I441" s="256"/>
      <c r="J441" s="256"/>
      <c r="K441" s="256"/>
      <c r="L441" s="256"/>
      <c r="M441" s="256"/>
    </row>
    <row r="442" spans="2:13" x14ac:dyDescent="0.25">
      <c r="B442" s="266"/>
      <c r="C442" s="267"/>
      <c r="D442" s="267"/>
      <c r="E442" s="267"/>
      <c r="F442" s="268"/>
      <c r="G442" s="256"/>
      <c r="H442" s="256"/>
      <c r="I442" s="256"/>
      <c r="J442" s="256"/>
      <c r="K442" s="256"/>
      <c r="L442" s="256"/>
      <c r="M442" s="256"/>
    </row>
    <row r="443" spans="2:13" x14ac:dyDescent="0.25">
      <c r="B443" s="266"/>
      <c r="C443" s="267"/>
      <c r="D443" s="267"/>
      <c r="E443" s="267"/>
      <c r="F443" s="268"/>
      <c r="G443" s="256"/>
      <c r="H443" s="256"/>
      <c r="I443" s="256"/>
      <c r="J443" s="256"/>
      <c r="K443" s="256"/>
      <c r="L443" s="256"/>
      <c r="M443" s="256"/>
    </row>
    <row r="444" spans="2:13" x14ac:dyDescent="0.25">
      <c r="B444" s="266"/>
      <c r="C444" s="267"/>
      <c r="D444" s="267"/>
      <c r="E444" s="267"/>
      <c r="F444" s="268"/>
      <c r="G444" s="256"/>
      <c r="H444" s="256"/>
      <c r="I444" s="256"/>
      <c r="J444" s="256"/>
      <c r="K444" s="256"/>
      <c r="L444" s="256"/>
      <c r="M444" s="256"/>
    </row>
    <row r="445" spans="2:13" x14ac:dyDescent="0.25">
      <c r="B445" s="266"/>
      <c r="C445" s="267"/>
      <c r="D445" s="267"/>
      <c r="E445" s="267"/>
      <c r="F445" s="268"/>
      <c r="G445" s="256"/>
      <c r="H445" s="256"/>
      <c r="I445" s="256"/>
      <c r="J445" s="256"/>
      <c r="K445" s="256"/>
      <c r="L445" s="256"/>
      <c r="M445" s="256"/>
    </row>
    <row r="446" spans="2:13" x14ac:dyDescent="0.25">
      <c r="B446" s="266"/>
      <c r="C446" s="269"/>
      <c r="D446" s="267"/>
      <c r="E446" s="267"/>
      <c r="F446" s="268"/>
      <c r="G446" s="256"/>
      <c r="H446" s="256"/>
      <c r="I446" s="256"/>
      <c r="J446" s="256"/>
      <c r="K446" s="256"/>
      <c r="L446" s="256"/>
      <c r="M446" s="256"/>
    </row>
    <row r="447" spans="2:13" x14ac:dyDescent="0.25">
      <c r="B447" s="266"/>
      <c r="C447" s="270"/>
      <c r="D447" s="267"/>
      <c r="E447" s="267"/>
      <c r="F447" s="268"/>
      <c r="G447" s="256"/>
      <c r="H447" s="256"/>
      <c r="I447" s="256"/>
      <c r="J447" s="256"/>
      <c r="K447" s="256"/>
      <c r="L447" s="256"/>
      <c r="M447" s="256"/>
    </row>
    <row r="448" spans="2:13" x14ac:dyDescent="0.25">
      <c r="B448" s="266"/>
      <c r="C448" s="270"/>
      <c r="D448" s="267"/>
      <c r="E448" s="267"/>
      <c r="F448" s="268"/>
      <c r="G448" s="256"/>
      <c r="H448" s="256"/>
      <c r="I448" s="256"/>
      <c r="J448" s="256"/>
      <c r="K448" s="256"/>
      <c r="L448" s="256"/>
      <c r="M448" s="256"/>
    </row>
    <row r="449" spans="2:13" x14ac:dyDescent="0.25">
      <c r="B449" s="266"/>
      <c r="C449" s="270"/>
      <c r="D449" s="270"/>
      <c r="E449" s="267"/>
      <c r="F449" s="268"/>
      <c r="G449" s="256"/>
      <c r="H449" s="256"/>
      <c r="I449" s="256"/>
      <c r="J449" s="256"/>
      <c r="K449" s="256"/>
      <c r="L449" s="256"/>
      <c r="M449" s="256"/>
    </row>
    <row r="450" spans="2:13" x14ac:dyDescent="0.25">
      <c r="B450" s="266"/>
      <c r="C450" s="270"/>
      <c r="D450" s="270"/>
      <c r="E450" s="267"/>
      <c r="F450" s="268"/>
      <c r="G450" s="256"/>
      <c r="H450" s="256"/>
      <c r="I450" s="256"/>
      <c r="J450" s="256"/>
      <c r="K450" s="256"/>
      <c r="L450" s="256"/>
      <c r="M450" s="256"/>
    </row>
    <row r="451" spans="2:13" x14ac:dyDescent="0.25">
      <c r="B451" s="266"/>
      <c r="C451" s="270"/>
      <c r="D451" s="270"/>
      <c r="E451" s="267"/>
      <c r="F451" s="268"/>
      <c r="G451" s="256"/>
      <c r="H451" s="256"/>
      <c r="I451" s="256"/>
      <c r="J451" s="256"/>
      <c r="K451" s="256"/>
      <c r="L451" s="256"/>
      <c r="M451" s="256"/>
    </row>
    <row r="452" spans="2:13" x14ac:dyDescent="0.25">
      <c r="B452" s="266"/>
      <c r="C452" s="270"/>
      <c r="D452" s="270"/>
      <c r="E452" s="267"/>
      <c r="F452" s="268"/>
      <c r="G452" s="256"/>
      <c r="H452" s="256"/>
      <c r="I452" s="256"/>
      <c r="J452" s="256"/>
      <c r="K452" s="256"/>
      <c r="L452" s="256"/>
      <c r="M452" s="256"/>
    </row>
    <row r="453" spans="2:13" x14ac:dyDescent="0.25">
      <c r="B453" s="266"/>
      <c r="C453" s="270"/>
      <c r="D453" s="270"/>
      <c r="E453" s="267"/>
      <c r="F453" s="268"/>
      <c r="G453" s="256"/>
      <c r="H453" s="256"/>
      <c r="I453" s="256"/>
      <c r="J453" s="256"/>
      <c r="K453" s="256"/>
      <c r="L453" s="256"/>
      <c r="M453" s="256"/>
    </row>
    <row r="454" spans="2:13" x14ac:dyDescent="0.25">
      <c r="B454" s="266"/>
      <c r="C454" s="270"/>
      <c r="D454" s="270"/>
      <c r="E454" s="267"/>
      <c r="F454" s="268"/>
      <c r="G454" s="256"/>
      <c r="H454" s="256"/>
      <c r="I454" s="256"/>
      <c r="J454" s="256"/>
      <c r="K454" s="256"/>
      <c r="L454" s="256"/>
      <c r="M454" s="256"/>
    </row>
    <row r="455" spans="2:13" x14ac:dyDescent="0.25">
      <c r="B455" s="263"/>
      <c r="C455" s="263"/>
      <c r="D455" s="263"/>
      <c r="E455" s="263"/>
      <c r="F455" s="271"/>
      <c r="G455" s="256"/>
      <c r="H455" s="256"/>
      <c r="I455" s="256"/>
      <c r="J455" s="256"/>
      <c r="K455" s="256"/>
      <c r="L455" s="256"/>
      <c r="M455" s="256"/>
    </row>
    <row r="456" spans="2:13" x14ac:dyDescent="0.25">
      <c r="B456" s="256"/>
      <c r="C456" s="256"/>
      <c r="D456" s="256"/>
      <c r="E456" s="256"/>
      <c r="F456" s="256"/>
      <c r="G456" s="256"/>
      <c r="H456" s="256"/>
      <c r="I456" s="256"/>
      <c r="J456" s="256"/>
      <c r="K456" s="256"/>
      <c r="L456" s="256"/>
      <c r="M456" s="256"/>
    </row>
    <row r="457" spans="2:13" x14ac:dyDescent="0.25">
      <c r="B457" s="256"/>
      <c r="C457" s="256"/>
      <c r="D457" s="256"/>
      <c r="E457" s="256"/>
      <c r="F457" s="256"/>
      <c r="G457" s="256"/>
      <c r="H457" s="256"/>
      <c r="I457" s="256"/>
      <c r="J457" s="256"/>
      <c r="K457" s="256"/>
      <c r="L457" s="256"/>
      <c r="M457" s="256"/>
    </row>
  </sheetData>
  <mergeCells count="734">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0"/>
    <mergeCell ref="G21: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49">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C446 B23 B27 B31 B35 B39 B43 B47 B51 B55 B59 B63 B67 Q68 B75 B71 B83 B87 B91 Q83 B99 B103 B95 B111 B107 B119 B123 B127 B131 B135 Q127 B143 B147 B151 B155 B159 B163 B167 B171 B175 B179 B183 B187 B191 B195 B199 B203 B207 B211 B223 B227 B215 B219 B231 B235 B239 B243 B247 B251 B255 B259 B263 B267 B271 B275 B279 P234 B283 B287 B295 B299 B303 B307 B311 B315 B319 B323 B327 B331 B335 B339 B343 B347 B351 B355 B359 B363 B367 B371 B375 B379 B383 B387 B391 B395 B399 B403 B407 B411 B415 P386 Q389 R56 Q63 B79 B115 B139 Q189 Q200 Q209 B291 P327 Q350 R347"/>
    <dataValidation allowBlank="1" showInputMessage="1" showErrorMessage="1" promptTitle="Benefit #3- Payment in-kind" prompt="If there is a benefit #3 and it was paid in-kind, mark this box with an  x._x000a_" sqref="L225 L21 L25 L29 L33 L37 L41 L45 L49 L53 L57 L61 L65 L69 L73 L77 L81 L85 L89 L93 L97 L101 L105 L109 L117 L113 L121 L125 L413 L133 L137 L141 L145 L149 L153 L157 L161 L165 L169 L173 L177 L181 L185 L189 L193 L197 L201 L205 L209 L213 L229 L221 L217 L417 L233 L237 L241 L245 L249 L253 L257 L261 L265 L269 L273 L277 L281 L285 L289 L293 L297 L301 L305 L309 L313 L317 L321 L325 L329 L333 L337 L341 L345 L349 L353 L357 L361 L365 L369 L373 L377 L381 L385 L389 L393 L397 L401 L405 L409"/>
    <dataValidation allowBlank="1" showInputMessage="1" showErrorMessage="1" promptTitle="Benefit #2- Payment in-kind" prompt="If there is a benefit #2 and it was paid in-kind, mark this box with an  x._x000a_" sqref="L224 L20 L24 L28 L32 L36 L40 L44 L48 L52 L56 L60 L64 L68 L72 L76 L80 L88 L92 L84 L100 L96 L108 L104 L228 L112 L120 L124 L132 L128:L129 L136 L140 L144 L148 L152 L156 L160 L164 L168 L172 L176 L180 L184 L188 L192 L196 L200 L204 L208 L212 L220 L116 L216 L416 L232 L236 L240 L244 L248 L252 L256 L260 L264 L268 L272 L276 L280 L284 L288 L292 L296 L300 L304 L308 L312 L316 L320 L324 L328 L332 L336 L340 L344 L348 L352 L356 L360 L364 L368 L372 L376 L380 L384 L388 L392 L396 L400 L404 L408 L412"/>
    <dataValidation allowBlank="1" showInputMessage="1" showErrorMessage="1" promptTitle="Benefit #1- Payment in-kind" prompt="If there is a benefit #1 and it was paid in-kind, mark this box with an  x._x000a_" sqref="L222:L223 L18:L19 L22:L23 L26:L27 L30:L31 L34:L35 L38:L39 L42:L43 L46:L47 L50:L51 L54:L55 L58:L59 L62:L63 L66:L67 L70:L71 L74:L75 L78:L79 L82:L83 L86:L87 L90:L91 L94:L95 L98:L99 L102:L103 L106:L107 L114:L115 L110:L111 L118:L119 L122:L123 L126:L127 L130:L131 L134:L135 L138:L139 L142:L143 L146:L147 L150:L151 L154:L155 L158:L159 L162:L163 L166:L167 L170:L171 L174:L175 L178:L179 L182:L183 L186:L187 L190:L191 L194:L195 L198:L199 L202:L203 L206:L207 L210:L211 L226:L227 L218:L219 L214:L215 L414:L415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dataValidation allowBlank="1" showInputMessage="1" showErrorMessage="1" promptTitle="Benefit #3--Payment by Check" prompt="If there is a benefit #3 and it was paid by check, mark an x in this cell._x000a_" sqref="K225 K21 K25 K29 K33 K37 K41 K45 K49 K53 K57 K61 K65 K69 K73 K77 K81 K85 K89 K93 K97 K101 K105 K109 K117 K113 K121 K125 K129 K133 K137 K141 K145 K149 K153 K157 K161 K165 K169 K173 K177 K181 K185 K189 K193 K197 K201 K205 K209 K213 K229 K221 K217 K417 K233 K237 K241 K245 K249 K253 K257 K261 K265 K269 K273 K277 K281 K285 K289 K293 K297 K301 K305 K309 K313 K317 K321 K325 K329 K333 K337 K341 K345 K349 K353 K357 K361 K365 K369 K373 K377 K381 K385 K389 K393 K397 K401 K405 K409 K413"/>
    <dataValidation allowBlank="1" showInputMessage="1" showErrorMessage="1" promptTitle="Benefit #2--Payment by Check" prompt="If there is a benefit #2 and it was paid by check, mark an x in this cell._x000a_" sqref="K224 K20 K24 K28 K32 K36 K40 K44 K48 K52 K56 K60 K64 K68 K72 K76 K80 K88 K92 K84 K100 K96 K108 K116 K104 K112 K120 K124 K132 K128 K136 K140 K144 K148 K152 K156 K160 K164 K168 K172 K176 K180 K184 K188 K192 K196 K200 K204 K208 K212 K228 K220 K216 K416 K232 K236 K240 K244 K248 K252 K256 K260 K264 K268 K272 K276 K280 K284 K288 K292 K296 K300 K304 K308 K312 K316 K320 K324 K328 K332 K336 K340 K344 K348 K352 K356 K360 K364 K368 K372 K376 K380 K384 K388 K392 K396 K400 K404 K408 K412"/>
    <dataValidation allowBlank="1" showInputMessage="1" showErrorMessage="1" promptTitle="Benefit #1--Payment by Check" prompt="If there is a benefit #1 and it was paid by check, mark an x in this cell._x000a_" sqref="K222:K223 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26:K227 K218:K219 K214:K215 K414:K415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dataValidation allowBlank="1" showInputMessage="1" showErrorMessage="1" promptTitle="Benefit #3 Description" prompt="Benefit #3 description is listed here" sqref="J17 J229 J21 J25 J29 J33 J37 J41 J45 J49 J53 J57 J61 J65 J69 J73 J77 J81 J85 J89 J93 J97 J101 J105 J109 J117 J113 J121 J125 J129 J133 J137 J141 J145 J149 J153 J157 J161 J165 J169 J173 J177 J181 J185 J189 J217 J221 J193 J197 J201 J205 J209 J213 J225 J413 J393 J417 J233 J237 J241 J245 J249 J253 J257 J261 J265 J269 J273 J277 J281 J285 J289 J293 J297 J301 J305 J309 J313 J317 J321 J325 J329 J333 J337 J341 J345 J349 J353 J357 J361 J365 J369 J373 J377 J381 J385 J389 J397 J401 J405 J409"/>
    <dataValidation allowBlank="1" showInputMessage="1" showErrorMessage="1" promptTitle="Benefit #3 Total Amount" prompt="The total amount of Benefit #3 is entered here." sqref="M225 M21 M25 M29 M33 M37 M41 M45 M49 M53 M57 M61 M65 M69 M73 M77 M81 M85 M89 M93 M97 M101 M105 M109 M117 M113 M121 M125 M129 M133 M137 M141 M145 M149 M153 M157 M161 M165 M169 M173 M177 M181 M185 M189 M193 M197 M201 M205 M209 M213 M229 M221 M217 M417 M233 M237 M241 M245 M249 M253 M257 M261 M265 M269 M273 M277 M281 M285 M289 M293 M297 M301 M305 M309 M313 M317 M321 M325 M329 M333 M337 M341 M345 M349 M353 M357 M361 M365 M369 M373 M377 M381 M385 M389 M393 M397 M401 M405 M409 M413"/>
    <dataValidation allowBlank="1" showInputMessage="1" showErrorMessage="1" promptTitle="Benefit #2 Total Amount" prompt="The total amount of Benefit #2 is entered here." sqref="M224 M20 M24 M28 M32 M36 M40 M44 M48 M52 M56 M60 M64 M68 M72 M76 M80 M88 M92 M84 M100 M96 M108 M116 M104 M112 M120 M124 M132 M128 M136 M140 M144 M148 M152 M156 M160 M164 M168 M172 M176 M180 M184 M188 M192 M196 M200 M204 M208 M212 M228 M220 M216 M416 M232 M236 M240 M244 M248 M252 M256 M260 M264 M268 M272 M276 M280 M284 M288 M292 M296 M300 M304 M308 M312 M316 M320 M324 M328 M332 M336 M340 M344 M348 M352 M356 M360 M364 M368 M372 M376 M380 M384 M388 M392 M396 M400 M404 M408 M412"/>
    <dataValidation allowBlank="1" showInputMessage="1" showErrorMessage="1" promptTitle="Benefit #2 Description" prompt="Benefit #2 description is listed here" sqref="J16 J228 J20 J24 J28 J32 J36 J40 J44 J48 J52 J56 J60 J64 J68 J72 J76 J80 J88 J92 J84 J100 J96 J108 J116 J104 J112 J120 J124 J132 J128 J136 J140 J144 J148 J152 J156 J160 J164 J168 J172 J176 J180 J184 J188 J216 J220 J192 J196 J200 J204 J208 J212 J224 J412 J392 J416 J232 J236 J240 J244 J248 J252 J256 J260 J264 J268 J272 J276 J280 J284 J288 J292 J296 J300 J304 J308 J312 J316 J320 J324 J328 J332 J336 J340 J344 J348 J352 J356 J360 J364 J368 J372 J376 J380 J384 J388 J396 J400 J404 J408"/>
    <dataValidation allowBlank="1" showInputMessage="1" showErrorMessage="1" promptTitle="Benefit #1 Total Amount" prompt="The total amount of Benefit #1 is entered here." sqref="M222:M223 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26:M227 M218:M219 M214:M215 M414:M415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dataValidation allowBlank="1" showInputMessage="1" showErrorMessage="1" promptTitle="Benefit#1 Description" prompt="Benefit Description for Entry #1 is listed here." sqref="J15 J226:J227 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214:J215 J218:J219 J190:J191 J194:J195 J198:J199 J202:J203 J206:J207 J210:J211 J222:J223 J410:J411 J402:J403 J414:J415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dataValidation allowBlank="1" showInputMessage="1" showErrorMessage="1" promptTitle="Travel Date(s)" prompt="List the dates of travel here expressed in the format MM/DD/YYYY-MM/DD/YYYY." sqref="F225 F21 F25 F29 F33 F37 F41 F45 F49 F53 F57 F61 F65 F69 F73 F77 F81 F85 F89 F93 F97 F101 F105 F109 F113 F117 F121 F125 F129 F133 F137 F141 F145 F149 F153 F157 F161 F165 F169 F173 F177 F181 F185 F189 F193 F197 F201 F205 F209 F213 F229 F221 F217 F417 F233 F237 F241 F245 F249 F253 F257 F261 F265 F269 F273 F277 F281 F285 F289 F293 F297 F301 F305 F309 F313 F317 F321 F325 F329 F333 F337 F341 F345 F349 F353 F357 F361 F365 F369 F373 F377 F381 F385 F389 F393 F397 F401 F405 F409 F413"/>
    <dataValidation type="date" allowBlank="1" showInputMessage="1" showErrorMessage="1" errorTitle="Data Entry Error" error="Please enter date using MM/DD/YYYY" promptTitle="Event Ending Date" prompt="List Event ending date here using the format MM/DD/YYYY." sqref="D217 D21 D25 D29 D33 D37 D41 D45 D49 D53 D57 D61 D65 D69 D73 D77 D81 D85 D89 D93 D97 D101 D105 D109 D113 D117 D121 D125 D129 D133 D137 D141 D145 D149 D153 D157 D161 D165 D169 D173 D229 D181 D185 D189 D193 D197 D201 D205 D209 D213 D221 D225 D417 D233 D237 D241 D245 D249 D253 D257 D261 D265 D269 D273 D277 D281 D285 D289 D293 D297 D301 D305 D309 D313 D317 D321 D325 D329 D333 D337 D341 D345 D349 D353 D413 D361 D365 D369 D373 D377 D381 D385 D389 D393 D397 D401 D405 D409">
      <formula1>40179</formula1>
      <formula2>73051</formula2>
    </dataValidation>
    <dataValidation allowBlank="1" showInputMessage="1" showErrorMessage="1" promptTitle="Event Sponsor" prompt="List the event sponsor here." sqref="C225 C21 C25 C29 C33 C37 C41 C45 C49 C53 C57 C61 C65 C69 C73 C77 C81 C85 C89 C93 C97 C101 C105 C109 C113 C117 C121 C125 C129 C133 C137 C141 C145 C149 C153 C157 C161 C165 C169 C173 C177 C181 C185 C189 C193 C197 C201 C205 C209 C213 C229 C221 C217 C417 C233 C237 C241 C245 C249 C253 C257 C261 C265 C269 C273 C277 C281 C285 C289 C293 C297 C301 C305 C309 C313 C317 C321 C325 C329 C333 C337 C341 C345 C349 C353 C357 C361 C365 C369 C373 C377 C381 C385 C389 C393 C397 C401 C405 C409 C413"/>
    <dataValidation allowBlank="1" showInputMessage="1" showErrorMessage="1" promptTitle="Traveler Title" prompt="List traveler's title here." sqref="B225 B21 B293 B29 B33 B37 B41 B45 B49 B53 B57 B61 Q37 B69 B73 B65 B77 B85 B89 B93 Q93 B101 B105 Q105 B109 B113 B121 B125 B129 B133 B137 B141 B145 Q131 B153 B157 B161 B165 B169 B173 B177 B181 B185 B189 B193 Q153 B197 B205 B201 B209 B229 B213 B217 B417 B233 B237 B241 Q244 B249 B253 B245 B257 B265 B269 B273 B277 B261 B281 B285 B289 B297 B301 B413 B313 B305 B317 B309 B321 B325 B329 B337 B341 B345 B333 Q347 B357 B353 B385 B369 B373 B361 B381 B377 B365 B389 Q396 B401 B397 B409 B25 P27 B81 B97 B117 B149 B221 B349 B393 B405"/>
    <dataValidation allowBlank="1" showInputMessage="1" showErrorMessage="1" promptTitle="Location " prompt="List location of event here." sqref="F223 F19 F23 F27 F31 F35 F39 F43 F47 F51 F55 F59 F63 F67 F71 F75 F79 F83 F87 F91 F95 F99 F103 F107 F111 F115 F119 F123 F127 F131 F135 F139 F143 F147 F151 F155 F159 F163 F167 F171 F175 F179 F183 F187 F191 F195 F199 F203 F207 F211 F227 F219 F215 F415 F231 F235 F239 F243 F247 F251 F255 F259 F263 F267 F271 F275 F279 F283 F287 F291 F295 F299 F303 F307 F311 F315 F319 F323 F327 F331 F335 F339 F343 F347 F351 F355 F359 F363 F411 F371 F375 F379 F383 F387 F391 F395 F399 F403 F407 Q254 R375 R377 Q198 P241 F367"/>
    <dataValidation type="date" allowBlank="1" showInputMessage="1" showErrorMessage="1" errorTitle="Text Entered Not Valid" error="Please enter date using standardized format MM/DD/YYYY." promptTitle="Event Beginning Date" prompt="Insert event beginning date using the format MM/DD/YYYY here._x000a_" sqref="D223 D19 D23 D27 D31 D35 D39 D43 D47 D51 D55 D59 D63 D67 D71 D75 D79 D83 D87 D91 D95 D99 D103 D107 D111 D115 D119 D123 D127 D131 D135 D139 D143 D147 D151 D155 D159 D163 D167 D171 D177 D179 D183 D187 D191 D195 D199 D203 D207 D211 D227 D175 D215 D219 D415 D231 D235 D239 D243 D247 D251 D255 D259 D263 D267 D271 D275 D279 D283 D287 D291 D295 D299 D303 D307 D311 D315 D319 D323 D327 D331 D335 D339 D343 D347 D351 D355 D359 D363 D367 D371 D375 D379 D383 D387 D391 D395 D399 D403 D407 D411 D357">
      <formula1>40179</formula1>
      <formula2>73051</formula2>
    </dataValidation>
    <dataValidation allowBlank="1" showInputMessage="1" showErrorMessage="1" promptTitle="Event Description" prompt="Provide event description (e.g. title of the conference) here." sqref="C223 C19 C23 C27 C31 C35 C39 C43 C47 C51 C55 C59 C63 C67 C71 C75 C79 C83 C87 C91 C95 C99 C103 C107 C111 C115 C119 C123 C127 C131 C135 C139 C143 C147 C151 C155 C159 C163 C167 C171 C175 C179 C183 C187 C191 C195 C199 C203 C207 C211 C227 C219 C215 C415 C231 C235 C239 C243 C247 C251 C255 C259 C263 C267 C271 C275 C279 C283 C287 C291 C295 C299 C303 C307 C311 C315 C319 C323 C327 C331 C335 C339 C343 C347 C351 C355 C359 C363 C367 C371 C375 C379 C383 C387 C391 C395 C399 C403 C407 C411"/>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 Source" prompt="List the benefit source here." sqref="G41:I41 G17:I17 G45:I45 G49:I49 G21:I21 G27:I27 G25:I25 G19 G31:I31 G35:I35 G39:I39 G43:I43 G47:I47 G403:I403 G53:I53 G57:I57 G61:I61 G65:I65 G69:I69 G75:I75 G79:I79 G83:I83 G87:I87 G91:I91 G95:I95 G99:I99 G103:I103 G107:I107 G111:I111 G117:I117 G119:I119 G123:I123 G127:I127 G131:I131 G135:I135 G73:I73 G141:I141 G145:I145 G149:I149 G153:I153 G157:I157 G161:I161 G165:I165 G169:I169 G173:I173 G177:I177 G181:I181 G185:I185 G189:I189 G193:I193 G197:I197 G201:I201 G205:I205 G209:I209 G213:I213 G51:I51 G55:I55 G59:I59 G63:I63 G67:I67 G71:I71 G77:I77 G81:I81 G85:I85 G89:I89 G93:I93 G97:I97 G101:I101 G105:I105 G109:I109 G113:I113 G115:I115 G121:I121 G125:I125 G129:I129 G133:I133 G137:I137 G139:I139 G143:I143 G147:I147 G151:I151 G155:I155 G159:I159 G163:I163 G167:I167 G171:I171 G175:I175 G179:I179 G183:I183 G187:I187 G191:I191 G195:I195 G199:I199 G203:I203 G207:I207 G211:I211 G15:I15 G217:I217 G215:I215 G225:I225 G229:I229 G219:I219 G223:I223 G227:I227 G221:I221 G29:I29 G33:I33 G37:I37 G407:I407 G415:I415 G411:I411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31:I231 G235:I235 G239:I239 G243:I243 G247:I247 G251:I251 G255:I255 G259:I259 G263:I263 G267:I267 G271:I271 G275:I275 G279:I279 G283:I283 G23:I23 G291:I291 G295:I295 G299:I299 G303:I303 G307:I307 G311:I311 G315:I315 G319:I319 G323:I323 G327:I327 G331:I331 G335:I335 G339:I339 G343:I343 G347:I347 G351:I351 G355:I355 G359:I359 G363:I363 G367:I367 G371:I371 G375:I375 G379:I379 G383:I383 G387:I387 G391:I391 G395:I395 G399:I399 G287:I287"/>
  </dataValidations>
  <hyperlinks>
    <hyperlink ref="D11" r:id="rId1"/>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7"/>
  <sheetViews>
    <sheetView topLeftCell="A2" workbookViewId="0">
      <selection activeCell="C28" sqref="C28"/>
    </sheetView>
  </sheetViews>
  <sheetFormatPr defaultColWidth="8.88671875" defaultRowHeight="13.2" x14ac:dyDescent="0.25"/>
  <cols>
    <col min="1" max="1" width="3.88671875" style="211" customWidth="1"/>
    <col min="2" max="2" width="16.88671875" style="211" customWidth="1"/>
    <col min="3" max="3" width="17.6640625" style="211" customWidth="1"/>
    <col min="4" max="4" width="14.44140625" style="211" customWidth="1"/>
    <col min="5" max="5" width="18.6640625" style="211" hidden="1" customWidth="1"/>
    <col min="6" max="6" width="17.109375" style="211" customWidth="1"/>
    <col min="7" max="7" width="3" style="211" customWidth="1"/>
    <col min="8" max="8" width="11.33203125" style="211" customWidth="1"/>
    <col min="9" max="9" width="3" style="211" customWidth="1"/>
    <col min="10" max="10" width="12.33203125" style="211" customWidth="1"/>
    <col min="11" max="11" width="9.109375" style="211" customWidth="1"/>
    <col min="12" max="12" width="13.5546875" style="211" bestFit="1" customWidth="1"/>
    <col min="13" max="13" width="12.33203125" style="211" bestFit="1" customWidth="1"/>
    <col min="14" max="14" width="0.109375" style="211" customWidth="1"/>
    <col min="15" max="15" width="8.88671875" style="211"/>
    <col min="16" max="16" width="20.33203125" style="211" bestFit="1" customWidth="1"/>
    <col min="17" max="17" width="8.88671875" style="211"/>
    <col min="18" max="18" width="13.44140625" style="211" customWidth="1"/>
    <col min="19" max="20" width="8.88671875" style="211"/>
    <col min="21" max="21" width="9.44140625" style="211" customWidth="1"/>
    <col min="22" max="22" width="13.6640625" style="47" customWidth="1"/>
    <col min="23" max="16384" width="8.88671875" style="211"/>
  </cols>
  <sheetData>
    <row r="1" spans="1:19" s="211" customFormat="1" hidden="1" x14ac:dyDescent="0.25"/>
    <row r="2" spans="1:19" s="211" customFormat="1" x14ac:dyDescent="0.25">
      <c r="J2" s="366" t="s">
        <v>26</v>
      </c>
      <c r="K2" s="367"/>
      <c r="L2" s="367"/>
      <c r="M2" s="367"/>
      <c r="P2" s="369"/>
      <c r="Q2" s="369"/>
      <c r="R2" s="369"/>
      <c r="S2" s="369"/>
    </row>
    <row r="3" spans="1:19" s="211" customFormat="1" x14ac:dyDescent="0.25">
      <c r="J3" s="367"/>
      <c r="K3" s="367"/>
      <c r="L3" s="367"/>
      <c r="M3" s="367"/>
      <c r="P3" s="370"/>
      <c r="Q3" s="370"/>
      <c r="R3" s="370"/>
      <c r="S3" s="370"/>
    </row>
    <row r="4" spans="1:19" s="211" customFormat="1" ht="13.8" thickBot="1" x14ac:dyDescent="0.3">
      <c r="A4" s="216"/>
      <c r="B4" s="216"/>
      <c r="C4" s="216"/>
      <c r="D4" s="216"/>
      <c r="E4" s="216"/>
      <c r="F4" s="216"/>
      <c r="G4" s="216"/>
      <c r="H4" s="216"/>
      <c r="I4" s="216"/>
      <c r="J4" s="368"/>
      <c r="K4" s="368"/>
      <c r="L4" s="368"/>
      <c r="M4" s="368"/>
      <c r="P4" s="371"/>
      <c r="Q4" s="371"/>
      <c r="R4" s="371"/>
      <c r="S4" s="371"/>
    </row>
    <row r="5" spans="1:19" s="211" customFormat="1" ht="30" customHeight="1" thickTop="1" thickBot="1" x14ac:dyDescent="0.3">
      <c r="A5" s="372" t="s">
        <v>52</v>
      </c>
      <c r="B5" s="373"/>
      <c r="C5" s="373"/>
      <c r="D5" s="373"/>
      <c r="E5" s="373"/>
      <c r="F5" s="373"/>
      <c r="G5" s="373"/>
      <c r="H5" s="373"/>
      <c r="I5" s="373"/>
      <c r="J5" s="373"/>
      <c r="K5" s="373"/>
      <c r="L5" s="373"/>
      <c r="M5" s="373"/>
      <c r="N5" s="16"/>
      <c r="O5" s="216"/>
      <c r="Q5" s="213"/>
    </row>
    <row r="6" spans="1:19" s="211" customFormat="1" ht="13.5" customHeight="1" thickTop="1" x14ac:dyDescent="0.25">
      <c r="A6" s="374" t="s">
        <v>5</v>
      </c>
      <c r="B6" s="376" t="s">
        <v>36</v>
      </c>
      <c r="C6" s="377"/>
      <c r="D6" s="377"/>
      <c r="E6" s="377"/>
      <c r="F6" s="377"/>
      <c r="G6" s="377"/>
      <c r="H6" s="377"/>
      <c r="I6" s="377"/>
      <c r="J6" s="378"/>
      <c r="K6" s="17" t="s">
        <v>14</v>
      </c>
      <c r="L6" s="17" t="s">
        <v>6</v>
      </c>
      <c r="M6" s="17" t="s">
        <v>13</v>
      </c>
      <c r="N6" s="6"/>
      <c r="O6" s="216"/>
    </row>
    <row r="7" spans="1:19" s="211" customFormat="1" ht="20.25" customHeight="1" thickBot="1" x14ac:dyDescent="0.3">
      <c r="A7" s="374"/>
      <c r="B7" s="379"/>
      <c r="C7" s="380"/>
      <c r="D7" s="380"/>
      <c r="E7" s="380"/>
      <c r="F7" s="380"/>
      <c r="G7" s="380"/>
      <c r="H7" s="380"/>
      <c r="I7" s="380"/>
      <c r="J7" s="381"/>
      <c r="K7" s="36">
        <v>2</v>
      </c>
      <c r="L7" s="37">
        <v>2</v>
      </c>
      <c r="M7" s="38">
        <v>2019</v>
      </c>
      <c r="N7" s="39"/>
      <c r="O7" s="216"/>
    </row>
    <row r="8" spans="1:19" s="211" customFormat="1" ht="27.75" customHeight="1" thickTop="1" thickBot="1" x14ac:dyDescent="0.3">
      <c r="A8" s="374"/>
      <c r="B8" s="382" t="s">
        <v>21</v>
      </c>
      <c r="C8" s="383"/>
      <c r="D8" s="383"/>
      <c r="E8" s="383"/>
      <c r="F8" s="383"/>
      <c r="G8" s="384"/>
      <c r="H8" s="384"/>
      <c r="I8" s="384"/>
      <c r="J8" s="384"/>
      <c r="K8" s="384"/>
      <c r="L8" s="383"/>
      <c r="M8" s="383"/>
      <c r="N8" s="385"/>
      <c r="O8" s="216"/>
    </row>
    <row r="9" spans="1:19" s="211" customFormat="1" ht="18" customHeight="1" thickTop="1" x14ac:dyDescent="0.3">
      <c r="A9" s="374"/>
      <c r="B9" s="386" t="s">
        <v>40</v>
      </c>
      <c r="C9" s="361"/>
      <c r="D9" s="361"/>
      <c r="E9" s="361"/>
      <c r="F9" s="361"/>
      <c r="G9" s="387"/>
      <c r="H9" s="344" t="str">
        <f>"REPORTING PERIOD: "&amp;Q422</f>
        <v>REPORTING PERIOD: OCTOBER 1, 2018- MARCH 31, 2019</v>
      </c>
      <c r="I9" s="347" t="s">
        <v>44</v>
      </c>
      <c r="J9" s="350" t="str">
        <f>"REPORTING PERIOD: "&amp;Q423</f>
        <v>REPORTING PERIOD: APRIL 1 - SEPTEMBER 30, 2019</v>
      </c>
      <c r="K9" s="353"/>
      <c r="L9" s="356" t="s">
        <v>4</v>
      </c>
      <c r="M9" s="357"/>
      <c r="N9" s="18"/>
      <c r="O9" s="15"/>
      <c r="P9" s="216"/>
    </row>
    <row r="10" spans="1:19" s="211" customFormat="1" ht="15.75" customHeight="1" x14ac:dyDescent="0.25">
      <c r="A10" s="374"/>
      <c r="B10" s="360" t="s">
        <v>51</v>
      </c>
      <c r="C10" s="361"/>
      <c r="D10" s="361"/>
      <c r="E10" s="361"/>
      <c r="F10" s="362"/>
      <c r="G10" s="388"/>
      <c r="H10" s="345"/>
      <c r="I10" s="348"/>
      <c r="J10" s="351"/>
      <c r="K10" s="354"/>
      <c r="L10" s="356"/>
      <c r="M10" s="357"/>
      <c r="N10" s="18"/>
      <c r="O10" s="15"/>
      <c r="P10" s="216"/>
    </row>
    <row r="11" spans="1:19" s="211" customFormat="1" ht="25.35" customHeight="1" thickBot="1" x14ac:dyDescent="0.3">
      <c r="A11" s="374"/>
      <c r="B11" s="34" t="s">
        <v>15</v>
      </c>
      <c r="C11" s="35" t="s">
        <v>1484</v>
      </c>
      <c r="D11" s="363" t="s">
        <v>1485</v>
      </c>
      <c r="E11" s="364"/>
      <c r="F11" s="365"/>
      <c r="G11" s="389"/>
      <c r="H11" s="346"/>
      <c r="I11" s="349"/>
      <c r="J11" s="352"/>
      <c r="K11" s="355"/>
      <c r="L11" s="358"/>
      <c r="M11" s="359"/>
      <c r="N11" s="19"/>
      <c r="O11" s="15"/>
      <c r="P11" s="216"/>
    </row>
    <row r="12" spans="1:19" s="211" customFormat="1" ht="13.8" thickTop="1" x14ac:dyDescent="0.25">
      <c r="A12" s="374"/>
      <c r="B12" s="328" t="s">
        <v>20</v>
      </c>
      <c r="C12" s="330" t="s">
        <v>23</v>
      </c>
      <c r="D12" s="332" t="s">
        <v>16</v>
      </c>
      <c r="E12" s="334" t="s">
        <v>10</v>
      </c>
      <c r="F12" s="335"/>
      <c r="G12" s="338" t="s">
        <v>24</v>
      </c>
      <c r="H12" s="339"/>
      <c r="I12" s="340"/>
      <c r="J12" s="330" t="s">
        <v>25</v>
      </c>
      <c r="K12" s="390" t="s">
        <v>28</v>
      </c>
      <c r="L12" s="392" t="s">
        <v>27</v>
      </c>
      <c r="M12" s="332" t="s">
        <v>3</v>
      </c>
      <c r="N12" s="20"/>
      <c r="O12" s="216"/>
    </row>
    <row r="13" spans="1:19" s="211" customFormat="1" ht="34.5" customHeight="1" thickBot="1" x14ac:dyDescent="0.3">
      <c r="A13" s="375"/>
      <c r="B13" s="329"/>
      <c r="C13" s="331"/>
      <c r="D13" s="333"/>
      <c r="E13" s="336"/>
      <c r="F13" s="337"/>
      <c r="G13" s="341"/>
      <c r="H13" s="342"/>
      <c r="I13" s="343"/>
      <c r="J13" s="394"/>
      <c r="K13" s="391"/>
      <c r="L13" s="393"/>
      <c r="M13" s="394"/>
      <c r="N13" s="21"/>
      <c r="O13" s="216"/>
      <c r="S13" s="211" t="s">
        <v>47</v>
      </c>
    </row>
    <row r="14" spans="1:19" s="211" customFormat="1" ht="21.6" thickTop="1" thickBot="1" x14ac:dyDescent="0.3">
      <c r="A14" s="317" t="s">
        <v>7</v>
      </c>
      <c r="B14" s="214" t="s">
        <v>29</v>
      </c>
      <c r="C14" s="214" t="s">
        <v>31</v>
      </c>
      <c r="D14" s="214" t="s">
        <v>18</v>
      </c>
      <c r="E14" s="320" t="s">
        <v>33</v>
      </c>
      <c r="F14" s="320"/>
      <c r="G14" s="293" t="s">
        <v>24</v>
      </c>
      <c r="H14" s="294"/>
      <c r="I14" s="219"/>
      <c r="J14" s="52"/>
      <c r="K14" s="52"/>
      <c r="L14" s="52"/>
      <c r="M14" s="52"/>
      <c r="N14" s="2"/>
    </row>
    <row r="15" spans="1:19" s="211" customFormat="1" ht="21" customHeight="1" thickBot="1" x14ac:dyDescent="0.3">
      <c r="A15" s="318"/>
      <c r="B15" s="53" t="s">
        <v>42</v>
      </c>
      <c r="C15" s="53" t="s">
        <v>19</v>
      </c>
      <c r="D15" s="54">
        <v>40766</v>
      </c>
      <c r="E15" s="55"/>
      <c r="F15" s="56" t="s">
        <v>11</v>
      </c>
      <c r="G15" s="321" t="s">
        <v>35</v>
      </c>
      <c r="H15" s="322"/>
      <c r="I15" s="323"/>
      <c r="J15" s="40" t="s">
        <v>37</v>
      </c>
      <c r="K15" s="57"/>
      <c r="L15" s="58" t="s">
        <v>1</v>
      </c>
      <c r="M15" s="59">
        <v>280</v>
      </c>
      <c r="N15" s="2"/>
      <c r="O15" s="216"/>
    </row>
    <row r="16" spans="1:19" s="211" customFormat="1" ht="21" thickBot="1" x14ac:dyDescent="0.3">
      <c r="A16" s="318"/>
      <c r="B16" s="215" t="s">
        <v>30</v>
      </c>
      <c r="C16" s="215" t="s">
        <v>32</v>
      </c>
      <c r="D16" s="215" t="s">
        <v>17</v>
      </c>
      <c r="E16" s="324" t="s">
        <v>34</v>
      </c>
      <c r="F16" s="324"/>
      <c r="G16" s="325"/>
      <c r="H16" s="326"/>
      <c r="I16" s="327"/>
      <c r="J16" s="12" t="s">
        <v>38</v>
      </c>
      <c r="K16" s="58" t="s">
        <v>1</v>
      </c>
      <c r="L16" s="60"/>
      <c r="M16" s="61">
        <v>825</v>
      </c>
      <c r="N16" s="20"/>
    </row>
    <row r="17" spans="1:22" ht="13.8" thickBot="1" x14ac:dyDescent="0.3">
      <c r="A17" s="319"/>
      <c r="B17" s="62" t="s">
        <v>8</v>
      </c>
      <c r="C17" s="62" t="s">
        <v>9</v>
      </c>
      <c r="D17" s="54">
        <v>40767</v>
      </c>
      <c r="E17" s="63" t="s">
        <v>2</v>
      </c>
      <c r="F17" s="56" t="s">
        <v>12</v>
      </c>
      <c r="G17" s="302"/>
      <c r="H17" s="303"/>
      <c r="I17" s="304"/>
      <c r="J17" s="12" t="s">
        <v>39</v>
      </c>
      <c r="K17" s="64"/>
      <c r="L17" s="64" t="s">
        <v>1</v>
      </c>
      <c r="M17" s="65">
        <v>120</v>
      </c>
      <c r="N17" s="2"/>
      <c r="V17" s="211"/>
    </row>
    <row r="18" spans="1:22" ht="23.25" customHeight="1" thickTop="1" x14ac:dyDescent="0.25">
      <c r="A18" s="290">
        <f>1</f>
        <v>1</v>
      </c>
      <c r="B18" s="210" t="s">
        <v>29</v>
      </c>
      <c r="C18" s="210" t="s">
        <v>31</v>
      </c>
      <c r="D18" s="210" t="s">
        <v>18</v>
      </c>
      <c r="E18" s="293" t="s">
        <v>33</v>
      </c>
      <c r="F18" s="293"/>
      <c r="G18" s="309" t="s">
        <v>24</v>
      </c>
      <c r="H18" s="310"/>
      <c r="I18" s="311"/>
      <c r="J18" s="42" t="s">
        <v>0</v>
      </c>
      <c r="K18" s="43"/>
      <c r="L18" s="43"/>
      <c r="M18" s="44"/>
      <c r="N18" s="2"/>
      <c r="V18" s="218"/>
    </row>
    <row r="19" spans="1:22" ht="30.6" x14ac:dyDescent="0.25">
      <c r="A19" s="307"/>
      <c r="B19" s="7" t="s">
        <v>1625</v>
      </c>
      <c r="C19" s="7" t="s">
        <v>1475</v>
      </c>
      <c r="D19" s="4">
        <v>43614</v>
      </c>
      <c r="E19" s="7"/>
      <c r="F19" s="7" t="s">
        <v>256</v>
      </c>
      <c r="G19" s="295" t="s">
        <v>561</v>
      </c>
      <c r="H19" s="296"/>
      <c r="I19" s="297"/>
      <c r="J19" s="40" t="s">
        <v>37</v>
      </c>
      <c r="K19" s="40"/>
      <c r="L19" s="64" t="s">
        <v>1</v>
      </c>
      <c r="M19" s="65">
        <v>690</v>
      </c>
      <c r="N19" s="2"/>
      <c r="V19" s="49"/>
    </row>
    <row r="20" spans="1:22" ht="20.399999999999999" x14ac:dyDescent="0.25">
      <c r="A20" s="307"/>
      <c r="B20" s="212" t="s">
        <v>30</v>
      </c>
      <c r="C20" s="212" t="s">
        <v>32</v>
      </c>
      <c r="D20" s="212" t="s">
        <v>17</v>
      </c>
      <c r="E20" s="298" t="s">
        <v>34</v>
      </c>
      <c r="F20" s="298"/>
      <c r="G20" s="299"/>
      <c r="H20" s="300"/>
      <c r="I20" s="301"/>
      <c r="J20" s="12" t="s">
        <v>38</v>
      </c>
      <c r="K20" s="13"/>
      <c r="L20" s="64" t="s">
        <v>1</v>
      </c>
      <c r="M20" s="65">
        <v>198</v>
      </c>
      <c r="N20" s="2"/>
      <c r="V20" s="50"/>
    </row>
    <row r="21" spans="1:22" ht="21" thickBot="1" x14ac:dyDescent="0.3">
      <c r="A21" s="308"/>
      <c r="B21" s="8" t="s">
        <v>1653</v>
      </c>
      <c r="C21" s="8" t="s">
        <v>561</v>
      </c>
      <c r="D21" s="80">
        <v>43618</v>
      </c>
      <c r="E21" s="10"/>
      <c r="F21" s="11" t="s">
        <v>1476</v>
      </c>
      <c r="G21" s="314"/>
      <c r="H21" s="315"/>
      <c r="I21" s="316"/>
      <c r="J21" s="12" t="s">
        <v>39</v>
      </c>
      <c r="K21" s="13"/>
      <c r="L21" s="64" t="s">
        <v>1</v>
      </c>
      <c r="M21" s="65">
        <v>141</v>
      </c>
      <c r="N21" s="2"/>
      <c r="V21" s="50"/>
    </row>
    <row r="22" spans="1:22" ht="24" customHeight="1" thickTop="1" thickBot="1" x14ac:dyDescent="0.3">
      <c r="A22" s="290">
        <f>A18+1</f>
        <v>2</v>
      </c>
      <c r="B22" s="210" t="s">
        <v>29</v>
      </c>
      <c r="C22" s="210" t="s">
        <v>31</v>
      </c>
      <c r="D22" s="210" t="s">
        <v>18</v>
      </c>
      <c r="E22" s="293" t="s">
        <v>33</v>
      </c>
      <c r="F22" s="293"/>
      <c r="G22" s="293" t="s">
        <v>24</v>
      </c>
      <c r="H22" s="294"/>
      <c r="I22" s="219"/>
      <c r="J22" s="42" t="s">
        <v>0</v>
      </c>
      <c r="K22" s="43"/>
      <c r="L22" s="43"/>
      <c r="M22" s="44"/>
      <c r="N22" s="2"/>
      <c r="V22" s="50"/>
    </row>
    <row r="23" spans="1:22" ht="41.4" thickBot="1" x14ac:dyDescent="0.3">
      <c r="A23" s="291"/>
      <c r="B23" s="7" t="s">
        <v>1477</v>
      </c>
      <c r="C23" s="7" t="s">
        <v>1478</v>
      </c>
      <c r="D23" s="181">
        <v>43637</v>
      </c>
      <c r="E23" s="7"/>
      <c r="F23" s="7" t="s">
        <v>1751</v>
      </c>
      <c r="G23" s="295" t="s">
        <v>1479</v>
      </c>
      <c r="H23" s="296"/>
      <c r="I23" s="297"/>
      <c r="J23" s="40" t="s">
        <v>37</v>
      </c>
      <c r="K23" s="40"/>
      <c r="L23" s="85" t="s">
        <v>1</v>
      </c>
      <c r="M23" s="224">
        <v>1197</v>
      </c>
      <c r="N23" s="2"/>
      <c r="V23" s="50"/>
    </row>
    <row r="24" spans="1:22" ht="21" thickBot="1" x14ac:dyDescent="0.3">
      <c r="A24" s="291"/>
      <c r="B24" s="212" t="s">
        <v>30</v>
      </c>
      <c r="C24" s="212" t="s">
        <v>32</v>
      </c>
      <c r="D24" s="212" t="s">
        <v>17</v>
      </c>
      <c r="E24" s="298" t="s">
        <v>34</v>
      </c>
      <c r="F24" s="298"/>
      <c r="G24" s="299"/>
      <c r="H24" s="300"/>
      <c r="I24" s="301"/>
      <c r="J24" s="12" t="s">
        <v>38</v>
      </c>
      <c r="K24" s="13"/>
      <c r="L24" s="86" t="s">
        <v>1</v>
      </c>
      <c r="M24" s="223">
        <v>1992</v>
      </c>
      <c r="N24" s="2"/>
      <c r="V24" s="50"/>
    </row>
    <row r="25" spans="1:22" ht="41.4" thickBot="1" x14ac:dyDescent="0.3">
      <c r="A25" s="292"/>
      <c r="B25" s="8" t="s">
        <v>1654</v>
      </c>
      <c r="C25" s="8" t="s">
        <v>1479</v>
      </c>
      <c r="D25" s="80">
        <v>43653</v>
      </c>
      <c r="E25" s="10" t="s">
        <v>2</v>
      </c>
      <c r="F25" s="187" t="s">
        <v>1480</v>
      </c>
      <c r="G25" s="302"/>
      <c r="H25" s="303"/>
      <c r="I25" s="304"/>
      <c r="J25" s="12" t="s">
        <v>39</v>
      </c>
      <c r="K25" s="13"/>
      <c r="L25" s="86" t="s">
        <v>1</v>
      </c>
      <c r="M25" s="223">
        <v>133</v>
      </c>
      <c r="N25" s="2"/>
      <c r="R25" s="244"/>
      <c r="V25" s="50"/>
    </row>
    <row r="26" spans="1:22" ht="21.6" thickTop="1" thickBot="1" x14ac:dyDescent="0.3">
      <c r="A26" s="290">
        <f>A22+1</f>
        <v>3</v>
      </c>
      <c r="B26" s="210" t="s">
        <v>29</v>
      </c>
      <c r="C26" s="210" t="s">
        <v>31</v>
      </c>
      <c r="D26" s="210" t="s">
        <v>18</v>
      </c>
      <c r="E26" s="293" t="s">
        <v>33</v>
      </c>
      <c r="F26" s="293"/>
      <c r="G26" s="293" t="s">
        <v>24</v>
      </c>
      <c r="H26" s="294"/>
      <c r="I26" s="219"/>
      <c r="J26" s="42" t="s">
        <v>0</v>
      </c>
      <c r="K26" s="43"/>
      <c r="L26" s="43"/>
      <c r="M26" s="44"/>
      <c r="N26" s="2"/>
      <c r="V26" s="50"/>
    </row>
    <row r="27" spans="1:22" ht="13.8" thickBot="1" x14ac:dyDescent="0.3">
      <c r="A27" s="291"/>
      <c r="B27" s="7"/>
      <c r="C27" s="7"/>
      <c r="D27" s="4"/>
      <c r="E27" s="7"/>
      <c r="F27" s="7"/>
      <c r="G27" s="295"/>
      <c r="H27" s="296"/>
      <c r="I27" s="297"/>
      <c r="J27" s="40" t="s">
        <v>37</v>
      </c>
      <c r="K27" s="40"/>
      <c r="L27" s="40"/>
      <c r="M27" s="41"/>
      <c r="N27" s="2"/>
      <c r="V27" s="50"/>
    </row>
    <row r="28" spans="1:22" ht="21" thickBot="1" x14ac:dyDescent="0.3">
      <c r="A28" s="291"/>
      <c r="B28" s="212" t="s">
        <v>30</v>
      </c>
      <c r="C28" s="212" t="s">
        <v>32</v>
      </c>
      <c r="D28" s="212" t="s">
        <v>17</v>
      </c>
      <c r="E28" s="298" t="s">
        <v>34</v>
      </c>
      <c r="F28" s="298"/>
      <c r="G28" s="299"/>
      <c r="H28" s="300"/>
      <c r="I28" s="301"/>
      <c r="J28" s="12" t="s">
        <v>38</v>
      </c>
      <c r="K28" s="13"/>
      <c r="L28" s="13"/>
      <c r="M28" s="14"/>
      <c r="N28" s="2"/>
      <c r="V28" s="50"/>
    </row>
    <row r="29" spans="1:22" ht="13.8" thickBot="1" x14ac:dyDescent="0.3">
      <c r="A29" s="292"/>
      <c r="B29" s="8"/>
      <c r="C29" s="8"/>
      <c r="D29" s="9"/>
      <c r="E29" s="10" t="s">
        <v>2</v>
      </c>
      <c r="F29" s="11"/>
      <c r="G29" s="302"/>
      <c r="H29" s="303"/>
      <c r="I29" s="304"/>
      <c r="J29" s="12" t="s">
        <v>39</v>
      </c>
      <c r="K29" s="13"/>
      <c r="L29" s="13"/>
      <c r="M29" s="14"/>
      <c r="N29" s="2"/>
      <c r="V29" s="50"/>
    </row>
    <row r="30" spans="1:22" ht="21.6" thickTop="1" thickBot="1" x14ac:dyDescent="0.3">
      <c r="A30" s="290">
        <f t="shared" ref="A30" si="0">A26+1</f>
        <v>4</v>
      </c>
      <c r="B30" s="210" t="s">
        <v>29</v>
      </c>
      <c r="C30" s="210" t="s">
        <v>31</v>
      </c>
      <c r="D30" s="210" t="s">
        <v>18</v>
      </c>
      <c r="E30" s="293" t="s">
        <v>33</v>
      </c>
      <c r="F30" s="293"/>
      <c r="G30" s="293" t="s">
        <v>24</v>
      </c>
      <c r="H30" s="294"/>
      <c r="I30" s="219"/>
      <c r="J30" s="42" t="s">
        <v>0</v>
      </c>
      <c r="K30" s="43"/>
      <c r="L30" s="43"/>
      <c r="M30" s="44"/>
      <c r="N30" s="2"/>
      <c r="V30" s="50"/>
    </row>
    <row r="31" spans="1:22" ht="13.8" thickBot="1" x14ac:dyDescent="0.3">
      <c r="A31" s="291"/>
      <c r="B31" s="7"/>
      <c r="C31" s="7"/>
      <c r="D31" s="4"/>
      <c r="E31" s="7"/>
      <c r="F31" s="7"/>
      <c r="G31" s="295"/>
      <c r="H31" s="296"/>
      <c r="I31" s="297"/>
      <c r="J31" s="40" t="s">
        <v>37</v>
      </c>
      <c r="K31" s="40"/>
      <c r="L31" s="40"/>
      <c r="M31" s="41"/>
      <c r="N31" s="2"/>
      <c r="V31" s="50"/>
    </row>
    <row r="32" spans="1:22" ht="21" thickBot="1" x14ac:dyDescent="0.3">
      <c r="A32" s="291"/>
      <c r="B32" s="212" t="s">
        <v>30</v>
      </c>
      <c r="C32" s="212" t="s">
        <v>32</v>
      </c>
      <c r="D32" s="212" t="s">
        <v>17</v>
      </c>
      <c r="E32" s="298" t="s">
        <v>34</v>
      </c>
      <c r="F32" s="298"/>
      <c r="G32" s="299"/>
      <c r="H32" s="300"/>
      <c r="I32" s="301"/>
      <c r="J32" s="12" t="s">
        <v>38</v>
      </c>
      <c r="K32" s="13"/>
      <c r="L32" s="13"/>
      <c r="M32" s="14"/>
      <c r="N32" s="2"/>
      <c r="V32" s="50"/>
    </row>
    <row r="33" spans="1:22" ht="13.8" thickBot="1" x14ac:dyDescent="0.3">
      <c r="A33" s="292"/>
      <c r="B33" s="8"/>
      <c r="C33" s="8"/>
      <c r="D33" s="9"/>
      <c r="E33" s="10" t="s">
        <v>2</v>
      </c>
      <c r="F33" s="11"/>
      <c r="G33" s="302"/>
      <c r="H33" s="303"/>
      <c r="I33" s="304"/>
      <c r="J33" s="12" t="s">
        <v>39</v>
      </c>
      <c r="K33" s="13"/>
      <c r="L33" s="13"/>
      <c r="M33" s="14"/>
      <c r="N33" s="2"/>
      <c r="V33" s="50"/>
    </row>
    <row r="34" spans="1:22" ht="21.6" thickTop="1" thickBot="1" x14ac:dyDescent="0.3">
      <c r="A34" s="290">
        <f t="shared" ref="A34" si="1">A30+1</f>
        <v>5</v>
      </c>
      <c r="B34" s="210" t="s">
        <v>29</v>
      </c>
      <c r="C34" s="210" t="s">
        <v>31</v>
      </c>
      <c r="D34" s="210" t="s">
        <v>18</v>
      </c>
      <c r="E34" s="293" t="s">
        <v>33</v>
      </c>
      <c r="F34" s="293"/>
      <c r="G34" s="293" t="s">
        <v>24</v>
      </c>
      <c r="H34" s="294"/>
      <c r="I34" s="219"/>
      <c r="J34" s="42" t="s">
        <v>0</v>
      </c>
      <c r="K34" s="43"/>
      <c r="L34" s="43"/>
      <c r="M34" s="44"/>
      <c r="N34" s="2"/>
      <c r="V34" s="50"/>
    </row>
    <row r="35" spans="1:22" ht="13.8" thickBot="1" x14ac:dyDescent="0.3">
      <c r="A35" s="291"/>
      <c r="B35" s="7"/>
      <c r="C35" s="7"/>
      <c r="D35" s="4"/>
      <c r="E35" s="7"/>
      <c r="F35" s="7"/>
      <c r="G35" s="295"/>
      <c r="H35" s="296"/>
      <c r="I35" s="297"/>
      <c r="J35" s="40" t="s">
        <v>37</v>
      </c>
      <c r="K35" s="40"/>
      <c r="L35" s="40"/>
      <c r="M35" s="41"/>
      <c r="N35" s="2"/>
      <c r="V35" s="50"/>
    </row>
    <row r="36" spans="1:22" ht="21" thickBot="1" x14ac:dyDescent="0.3">
      <c r="A36" s="291"/>
      <c r="B36" s="212" t="s">
        <v>30</v>
      </c>
      <c r="C36" s="212" t="s">
        <v>32</v>
      </c>
      <c r="D36" s="212" t="s">
        <v>17</v>
      </c>
      <c r="E36" s="298" t="s">
        <v>34</v>
      </c>
      <c r="F36" s="298"/>
      <c r="G36" s="299"/>
      <c r="H36" s="300"/>
      <c r="I36" s="301"/>
      <c r="J36" s="12" t="s">
        <v>38</v>
      </c>
      <c r="K36" s="13"/>
      <c r="L36" s="13"/>
      <c r="M36" s="14"/>
      <c r="N36" s="2"/>
      <c r="V36" s="50"/>
    </row>
    <row r="37" spans="1:22" ht="13.8" thickBot="1" x14ac:dyDescent="0.3">
      <c r="A37" s="292"/>
      <c r="B37" s="8"/>
      <c r="C37" s="8"/>
      <c r="D37" s="9"/>
      <c r="E37" s="10" t="s">
        <v>2</v>
      </c>
      <c r="F37" s="11"/>
      <c r="G37" s="302"/>
      <c r="H37" s="303"/>
      <c r="I37" s="304"/>
      <c r="J37" s="12" t="s">
        <v>39</v>
      </c>
      <c r="K37" s="13"/>
      <c r="L37" s="13"/>
      <c r="M37" s="14"/>
      <c r="N37" s="2"/>
      <c r="V37" s="50"/>
    </row>
    <row r="38" spans="1:22" ht="21.6" thickTop="1" thickBot="1" x14ac:dyDescent="0.3">
      <c r="A38" s="290">
        <f t="shared" ref="A38" si="2">A34+1</f>
        <v>6</v>
      </c>
      <c r="B38" s="210" t="s">
        <v>29</v>
      </c>
      <c r="C38" s="210" t="s">
        <v>31</v>
      </c>
      <c r="D38" s="210" t="s">
        <v>18</v>
      </c>
      <c r="E38" s="293" t="s">
        <v>33</v>
      </c>
      <c r="F38" s="293"/>
      <c r="G38" s="293" t="s">
        <v>24</v>
      </c>
      <c r="H38" s="294"/>
      <c r="I38" s="219"/>
      <c r="J38" s="42" t="s">
        <v>0</v>
      </c>
      <c r="K38" s="43"/>
      <c r="L38" s="43"/>
      <c r="M38" s="44"/>
      <c r="N38" s="2"/>
      <c r="V38" s="50"/>
    </row>
    <row r="39" spans="1:22" ht="13.8" thickBot="1" x14ac:dyDescent="0.3">
      <c r="A39" s="291"/>
      <c r="B39" s="7"/>
      <c r="C39" s="7"/>
      <c r="D39" s="4"/>
      <c r="E39" s="7"/>
      <c r="F39" s="7"/>
      <c r="G39" s="295"/>
      <c r="H39" s="296"/>
      <c r="I39" s="297"/>
      <c r="J39" s="40" t="s">
        <v>37</v>
      </c>
      <c r="K39" s="40"/>
      <c r="L39" s="40"/>
      <c r="M39" s="41"/>
      <c r="N39" s="2"/>
      <c r="V39" s="50"/>
    </row>
    <row r="40" spans="1:22" ht="21" thickBot="1" x14ac:dyDescent="0.3">
      <c r="A40" s="291"/>
      <c r="B40" s="212" t="s">
        <v>30</v>
      </c>
      <c r="C40" s="212" t="s">
        <v>32</v>
      </c>
      <c r="D40" s="212" t="s">
        <v>17</v>
      </c>
      <c r="E40" s="298" t="s">
        <v>34</v>
      </c>
      <c r="F40" s="298"/>
      <c r="G40" s="299"/>
      <c r="H40" s="300"/>
      <c r="I40" s="301"/>
      <c r="J40" s="12" t="s">
        <v>38</v>
      </c>
      <c r="K40" s="13"/>
      <c r="L40" s="13"/>
      <c r="M40" s="14"/>
      <c r="N40" s="2"/>
      <c r="V40" s="50"/>
    </row>
    <row r="41" spans="1:22" ht="13.8" thickBot="1" x14ac:dyDescent="0.3">
      <c r="A41" s="292"/>
      <c r="B41" s="8"/>
      <c r="C41" s="8"/>
      <c r="D41" s="9"/>
      <c r="E41" s="10" t="s">
        <v>2</v>
      </c>
      <c r="F41" s="11"/>
      <c r="G41" s="302"/>
      <c r="H41" s="303"/>
      <c r="I41" s="304"/>
      <c r="J41" s="12" t="s">
        <v>39</v>
      </c>
      <c r="K41" s="13"/>
      <c r="L41" s="13"/>
      <c r="M41" s="14"/>
      <c r="N41" s="2"/>
      <c r="V41" s="50"/>
    </row>
    <row r="42" spans="1:22" ht="21.6" thickTop="1" thickBot="1" x14ac:dyDescent="0.3">
      <c r="A42" s="290">
        <f t="shared" ref="A42" si="3">A38+1</f>
        <v>7</v>
      </c>
      <c r="B42" s="210" t="s">
        <v>29</v>
      </c>
      <c r="C42" s="210" t="s">
        <v>31</v>
      </c>
      <c r="D42" s="210" t="s">
        <v>18</v>
      </c>
      <c r="E42" s="293" t="s">
        <v>33</v>
      </c>
      <c r="F42" s="293"/>
      <c r="G42" s="293" t="s">
        <v>24</v>
      </c>
      <c r="H42" s="294"/>
      <c r="I42" s="219"/>
      <c r="J42" s="42" t="s">
        <v>0</v>
      </c>
      <c r="K42" s="43"/>
      <c r="L42" s="43"/>
      <c r="M42" s="44"/>
      <c r="N42" s="2"/>
      <c r="V42" s="50"/>
    </row>
    <row r="43" spans="1:22" ht="13.8" thickBot="1" x14ac:dyDescent="0.3">
      <c r="A43" s="291"/>
      <c r="B43" s="7"/>
      <c r="C43" s="7"/>
      <c r="D43" s="4"/>
      <c r="E43" s="7"/>
      <c r="F43" s="7"/>
      <c r="G43" s="295"/>
      <c r="H43" s="296"/>
      <c r="I43" s="297"/>
      <c r="J43" s="40" t="s">
        <v>37</v>
      </c>
      <c r="K43" s="40"/>
      <c r="L43" s="40"/>
      <c r="M43" s="41"/>
      <c r="N43" s="2"/>
      <c r="V43" s="50"/>
    </row>
    <row r="44" spans="1:22" ht="21" thickBot="1" x14ac:dyDescent="0.3">
      <c r="A44" s="291"/>
      <c r="B44" s="212" t="s">
        <v>30</v>
      </c>
      <c r="C44" s="212" t="s">
        <v>32</v>
      </c>
      <c r="D44" s="212" t="s">
        <v>17</v>
      </c>
      <c r="E44" s="298" t="s">
        <v>34</v>
      </c>
      <c r="F44" s="298"/>
      <c r="G44" s="299"/>
      <c r="H44" s="300"/>
      <c r="I44" s="301"/>
      <c r="J44" s="12" t="s">
        <v>38</v>
      </c>
      <c r="K44" s="13"/>
      <c r="L44" s="13"/>
      <c r="M44" s="14"/>
      <c r="N44" s="2"/>
      <c r="V44" s="50"/>
    </row>
    <row r="45" spans="1:22" ht="13.8" thickBot="1" x14ac:dyDescent="0.3">
      <c r="A45" s="292"/>
      <c r="B45" s="8"/>
      <c r="C45" s="8"/>
      <c r="D45" s="9"/>
      <c r="E45" s="10" t="s">
        <v>2</v>
      </c>
      <c r="F45" s="11"/>
      <c r="G45" s="302"/>
      <c r="H45" s="303"/>
      <c r="I45" s="304"/>
      <c r="J45" s="12" t="s">
        <v>39</v>
      </c>
      <c r="K45" s="13"/>
      <c r="L45" s="13"/>
      <c r="M45" s="14"/>
      <c r="N45" s="2"/>
      <c r="V45" s="50"/>
    </row>
    <row r="46" spans="1:22" ht="21.6" thickTop="1" thickBot="1" x14ac:dyDescent="0.3">
      <c r="A46" s="290">
        <f t="shared" ref="A46" si="4">A42+1</f>
        <v>8</v>
      </c>
      <c r="B46" s="210" t="s">
        <v>29</v>
      </c>
      <c r="C46" s="210" t="s">
        <v>31</v>
      </c>
      <c r="D46" s="210" t="s">
        <v>18</v>
      </c>
      <c r="E46" s="293" t="s">
        <v>33</v>
      </c>
      <c r="F46" s="293"/>
      <c r="G46" s="293" t="s">
        <v>24</v>
      </c>
      <c r="H46" s="294"/>
      <c r="I46" s="219"/>
      <c r="J46" s="42" t="s">
        <v>0</v>
      </c>
      <c r="K46" s="43"/>
      <c r="L46" s="43"/>
      <c r="M46" s="44"/>
      <c r="N46" s="2"/>
      <c r="V46" s="50"/>
    </row>
    <row r="47" spans="1:22" ht="13.8" thickBot="1" x14ac:dyDescent="0.3">
      <c r="A47" s="291"/>
      <c r="B47" s="7"/>
      <c r="C47" s="7"/>
      <c r="D47" s="4"/>
      <c r="E47" s="7"/>
      <c r="F47" s="7"/>
      <c r="G47" s="295"/>
      <c r="H47" s="296"/>
      <c r="I47" s="297"/>
      <c r="J47" s="40" t="s">
        <v>37</v>
      </c>
      <c r="K47" s="40"/>
      <c r="L47" s="40"/>
      <c r="M47" s="41"/>
      <c r="N47" s="2"/>
      <c r="V47" s="50"/>
    </row>
    <row r="48" spans="1:22" ht="21" thickBot="1" x14ac:dyDescent="0.3">
      <c r="A48" s="291"/>
      <c r="B48" s="212" t="s">
        <v>30</v>
      </c>
      <c r="C48" s="212" t="s">
        <v>32</v>
      </c>
      <c r="D48" s="212" t="s">
        <v>17</v>
      </c>
      <c r="E48" s="298" t="s">
        <v>34</v>
      </c>
      <c r="F48" s="298"/>
      <c r="G48" s="299"/>
      <c r="H48" s="300"/>
      <c r="I48" s="301"/>
      <c r="J48" s="12" t="s">
        <v>38</v>
      </c>
      <c r="K48" s="13"/>
      <c r="L48" s="13"/>
      <c r="M48" s="14"/>
      <c r="N48" s="2"/>
      <c r="V48" s="50"/>
    </row>
    <row r="49" spans="1:22" ht="13.8" thickBot="1" x14ac:dyDescent="0.3">
      <c r="A49" s="292"/>
      <c r="B49" s="8"/>
      <c r="C49" s="8"/>
      <c r="D49" s="9"/>
      <c r="E49" s="10" t="s">
        <v>2</v>
      </c>
      <c r="F49" s="11"/>
      <c r="G49" s="302"/>
      <c r="H49" s="303"/>
      <c r="I49" s="304"/>
      <c r="J49" s="12" t="s">
        <v>39</v>
      </c>
      <c r="K49" s="13"/>
      <c r="L49" s="13"/>
      <c r="M49" s="14"/>
      <c r="N49" s="2"/>
      <c r="V49" s="50"/>
    </row>
    <row r="50" spans="1:22" ht="21.6" thickTop="1" thickBot="1" x14ac:dyDescent="0.3">
      <c r="A50" s="290">
        <f t="shared" ref="A50" si="5">A46+1</f>
        <v>9</v>
      </c>
      <c r="B50" s="210" t="s">
        <v>29</v>
      </c>
      <c r="C50" s="210" t="s">
        <v>31</v>
      </c>
      <c r="D50" s="210" t="s">
        <v>18</v>
      </c>
      <c r="E50" s="293" t="s">
        <v>33</v>
      </c>
      <c r="F50" s="293"/>
      <c r="G50" s="293" t="s">
        <v>24</v>
      </c>
      <c r="H50" s="294"/>
      <c r="I50" s="219"/>
      <c r="J50" s="42" t="s">
        <v>0</v>
      </c>
      <c r="K50" s="43"/>
      <c r="L50" s="43"/>
      <c r="M50" s="44"/>
      <c r="N50" s="2"/>
      <c r="V50" s="50"/>
    </row>
    <row r="51" spans="1:22" ht="13.8" thickBot="1" x14ac:dyDescent="0.3">
      <c r="A51" s="291"/>
      <c r="B51" s="7"/>
      <c r="C51" s="7"/>
      <c r="D51" s="4"/>
      <c r="E51" s="7"/>
      <c r="F51" s="7"/>
      <c r="G51" s="295"/>
      <c r="H51" s="296"/>
      <c r="I51" s="297"/>
      <c r="J51" s="40" t="s">
        <v>37</v>
      </c>
      <c r="K51" s="40"/>
      <c r="L51" s="40"/>
      <c r="M51" s="41"/>
      <c r="N51" s="2"/>
      <c r="V51" s="50"/>
    </row>
    <row r="52" spans="1:22" ht="21" thickBot="1" x14ac:dyDescent="0.3">
      <c r="A52" s="291"/>
      <c r="B52" s="212" t="s">
        <v>30</v>
      </c>
      <c r="C52" s="212" t="s">
        <v>32</v>
      </c>
      <c r="D52" s="212" t="s">
        <v>17</v>
      </c>
      <c r="E52" s="298" t="s">
        <v>34</v>
      </c>
      <c r="F52" s="298"/>
      <c r="G52" s="299"/>
      <c r="H52" s="300"/>
      <c r="I52" s="301"/>
      <c r="J52" s="12" t="s">
        <v>38</v>
      </c>
      <c r="K52" s="13"/>
      <c r="L52" s="13"/>
      <c r="M52" s="14"/>
      <c r="N52" s="2"/>
      <c r="V52" s="50"/>
    </row>
    <row r="53" spans="1:22" ht="13.8" thickBot="1" x14ac:dyDescent="0.3">
      <c r="A53" s="292"/>
      <c r="B53" s="8"/>
      <c r="C53" s="8"/>
      <c r="D53" s="9"/>
      <c r="E53" s="10" t="s">
        <v>2</v>
      </c>
      <c r="F53" s="11"/>
      <c r="G53" s="302"/>
      <c r="H53" s="303"/>
      <c r="I53" s="304"/>
      <c r="J53" s="12" t="s">
        <v>39</v>
      </c>
      <c r="K53" s="13"/>
      <c r="L53" s="13"/>
      <c r="M53" s="14"/>
      <c r="N53" s="2"/>
      <c r="V53" s="50"/>
    </row>
    <row r="54" spans="1:22" ht="21.6" thickTop="1" thickBot="1" x14ac:dyDescent="0.3">
      <c r="A54" s="290">
        <f t="shared" ref="A54" si="6">A50+1</f>
        <v>10</v>
      </c>
      <c r="B54" s="210" t="s">
        <v>29</v>
      </c>
      <c r="C54" s="210" t="s">
        <v>31</v>
      </c>
      <c r="D54" s="210" t="s">
        <v>18</v>
      </c>
      <c r="E54" s="293" t="s">
        <v>33</v>
      </c>
      <c r="F54" s="293"/>
      <c r="G54" s="293" t="s">
        <v>24</v>
      </c>
      <c r="H54" s="294"/>
      <c r="I54" s="219"/>
      <c r="J54" s="42" t="s">
        <v>0</v>
      </c>
      <c r="K54" s="43"/>
      <c r="L54" s="43"/>
      <c r="M54" s="44"/>
      <c r="N54" s="2"/>
      <c r="V54" s="50"/>
    </row>
    <row r="55" spans="1:22" ht="13.8" thickBot="1" x14ac:dyDescent="0.3">
      <c r="A55" s="291"/>
      <c r="B55" s="7"/>
      <c r="C55" s="7"/>
      <c r="D55" s="4"/>
      <c r="E55" s="7"/>
      <c r="F55" s="7"/>
      <c r="G55" s="295"/>
      <c r="H55" s="296"/>
      <c r="I55" s="297"/>
      <c r="J55" s="40" t="s">
        <v>37</v>
      </c>
      <c r="K55" s="40"/>
      <c r="L55" s="40"/>
      <c r="M55" s="41"/>
      <c r="N55" s="2"/>
      <c r="P55" s="1"/>
      <c r="V55" s="50"/>
    </row>
    <row r="56" spans="1:22" ht="21" thickBot="1" x14ac:dyDescent="0.3">
      <c r="A56" s="291"/>
      <c r="B56" s="212" t="s">
        <v>30</v>
      </c>
      <c r="C56" s="212" t="s">
        <v>32</v>
      </c>
      <c r="D56" s="212" t="s">
        <v>17</v>
      </c>
      <c r="E56" s="298" t="s">
        <v>34</v>
      </c>
      <c r="F56" s="298"/>
      <c r="G56" s="299"/>
      <c r="H56" s="300"/>
      <c r="I56" s="301"/>
      <c r="J56" s="12" t="s">
        <v>38</v>
      </c>
      <c r="K56" s="13"/>
      <c r="L56" s="13"/>
      <c r="M56" s="14"/>
      <c r="N56" s="2"/>
      <c r="V56" s="50"/>
    </row>
    <row r="57" spans="1:22" s="1" customFormat="1" ht="13.8" thickBot="1" x14ac:dyDescent="0.3">
      <c r="A57" s="292"/>
      <c r="B57" s="8"/>
      <c r="C57" s="8"/>
      <c r="D57" s="9"/>
      <c r="E57" s="10" t="s">
        <v>2</v>
      </c>
      <c r="F57" s="11"/>
      <c r="G57" s="302"/>
      <c r="H57" s="303"/>
      <c r="I57" s="304"/>
      <c r="J57" s="12" t="s">
        <v>39</v>
      </c>
      <c r="K57" s="13"/>
      <c r="L57" s="13"/>
      <c r="M57" s="14"/>
      <c r="N57" s="3"/>
      <c r="P57" s="211"/>
      <c r="Q57" s="211"/>
      <c r="V57" s="50"/>
    </row>
    <row r="58" spans="1:22" ht="21.6" thickTop="1" thickBot="1" x14ac:dyDescent="0.3">
      <c r="A58" s="290">
        <f t="shared" ref="A58" si="7">A54+1</f>
        <v>11</v>
      </c>
      <c r="B58" s="210" t="s">
        <v>29</v>
      </c>
      <c r="C58" s="210" t="s">
        <v>31</v>
      </c>
      <c r="D58" s="210" t="s">
        <v>18</v>
      </c>
      <c r="E58" s="293" t="s">
        <v>33</v>
      </c>
      <c r="F58" s="293"/>
      <c r="G58" s="293" t="s">
        <v>24</v>
      </c>
      <c r="H58" s="294"/>
      <c r="I58" s="219"/>
      <c r="J58" s="42" t="s">
        <v>0</v>
      </c>
      <c r="K58" s="43"/>
      <c r="L58" s="43"/>
      <c r="M58" s="44"/>
      <c r="N58" s="2"/>
      <c r="V58" s="50"/>
    </row>
    <row r="59" spans="1:22" ht="13.8" thickBot="1" x14ac:dyDescent="0.3">
      <c r="A59" s="291"/>
      <c r="B59" s="7"/>
      <c r="C59" s="7"/>
      <c r="D59" s="4"/>
      <c r="E59" s="7"/>
      <c r="F59" s="7"/>
      <c r="G59" s="295"/>
      <c r="H59" s="296"/>
      <c r="I59" s="297"/>
      <c r="J59" s="40" t="s">
        <v>37</v>
      </c>
      <c r="K59" s="40"/>
      <c r="L59" s="40"/>
      <c r="M59" s="41"/>
      <c r="N59" s="2"/>
      <c r="V59" s="50"/>
    </row>
    <row r="60" spans="1:22" ht="21" thickBot="1" x14ac:dyDescent="0.3">
      <c r="A60" s="291"/>
      <c r="B60" s="212" t="s">
        <v>30</v>
      </c>
      <c r="C60" s="212" t="s">
        <v>32</v>
      </c>
      <c r="D60" s="212" t="s">
        <v>17</v>
      </c>
      <c r="E60" s="298" t="s">
        <v>34</v>
      </c>
      <c r="F60" s="298"/>
      <c r="G60" s="299"/>
      <c r="H60" s="300"/>
      <c r="I60" s="301"/>
      <c r="J60" s="12" t="s">
        <v>38</v>
      </c>
      <c r="K60" s="13"/>
      <c r="L60" s="13"/>
      <c r="M60" s="14"/>
      <c r="N60" s="2"/>
      <c r="V60" s="50"/>
    </row>
    <row r="61" spans="1:22" ht="13.8" thickBot="1" x14ac:dyDescent="0.3">
      <c r="A61" s="292"/>
      <c r="B61" s="8"/>
      <c r="C61" s="8"/>
      <c r="D61" s="9"/>
      <c r="E61" s="10" t="s">
        <v>2</v>
      </c>
      <c r="F61" s="11"/>
      <c r="G61" s="302"/>
      <c r="H61" s="303"/>
      <c r="I61" s="304"/>
      <c r="J61" s="12" t="s">
        <v>39</v>
      </c>
      <c r="K61" s="13"/>
      <c r="L61" s="13"/>
      <c r="M61" s="14"/>
      <c r="N61" s="2"/>
      <c r="V61" s="50"/>
    </row>
    <row r="62" spans="1:22" ht="21.6" thickTop="1" thickBot="1" x14ac:dyDescent="0.3">
      <c r="A62" s="290">
        <f t="shared" ref="A62" si="8">A58+1</f>
        <v>12</v>
      </c>
      <c r="B62" s="210" t="s">
        <v>29</v>
      </c>
      <c r="C62" s="210" t="s">
        <v>31</v>
      </c>
      <c r="D62" s="210" t="s">
        <v>18</v>
      </c>
      <c r="E62" s="293" t="s">
        <v>33</v>
      </c>
      <c r="F62" s="293"/>
      <c r="G62" s="293" t="s">
        <v>24</v>
      </c>
      <c r="H62" s="294"/>
      <c r="I62" s="219"/>
      <c r="J62" s="42" t="s">
        <v>0</v>
      </c>
      <c r="K62" s="43"/>
      <c r="L62" s="43"/>
      <c r="M62" s="44"/>
      <c r="N62" s="2"/>
      <c r="V62" s="50"/>
    </row>
    <row r="63" spans="1:22" ht="13.8" thickBot="1" x14ac:dyDescent="0.3">
      <c r="A63" s="291"/>
      <c r="B63" s="7"/>
      <c r="C63" s="7"/>
      <c r="D63" s="4"/>
      <c r="E63" s="7"/>
      <c r="F63" s="7"/>
      <c r="G63" s="295"/>
      <c r="H63" s="296"/>
      <c r="I63" s="297"/>
      <c r="J63" s="40" t="s">
        <v>37</v>
      </c>
      <c r="K63" s="40"/>
      <c r="L63" s="40"/>
      <c r="M63" s="41"/>
      <c r="N63" s="2"/>
      <c r="V63" s="50"/>
    </row>
    <row r="64" spans="1:22" ht="21" thickBot="1" x14ac:dyDescent="0.3">
      <c r="A64" s="291"/>
      <c r="B64" s="212" t="s">
        <v>30</v>
      </c>
      <c r="C64" s="212" t="s">
        <v>32</v>
      </c>
      <c r="D64" s="212" t="s">
        <v>17</v>
      </c>
      <c r="E64" s="298" t="s">
        <v>34</v>
      </c>
      <c r="F64" s="298"/>
      <c r="G64" s="299"/>
      <c r="H64" s="300"/>
      <c r="I64" s="301"/>
      <c r="J64" s="12" t="s">
        <v>38</v>
      </c>
      <c r="K64" s="13"/>
      <c r="L64" s="13"/>
      <c r="M64" s="14"/>
      <c r="N64" s="2"/>
      <c r="V64" s="50"/>
    </row>
    <row r="65" spans="1:22" ht="13.8" thickBot="1" x14ac:dyDescent="0.3">
      <c r="A65" s="292"/>
      <c r="B65" s="8"/>
      <c r="C65" s="8"/>
      <c r="D65" s="9"/>
      <c r="E65" s="10" t="s">
        <v>2</v>
      </c>
      <c r="F65" s="11"/>
      <c r="G65" s="302"/>
      <c r="H65" s="303"/>
      <c r="I65" s="304"/>
      <c r="J65" s="12" t="s">
        <v>39</v>
      </c>
      <c r="K65" s="13"/>
      <c r="L65" s="13"/>
      <c r="M65" s="14"/>
      <c r="N65" s="2"/>
      <c r="V65" s="50"/>
    </row>
    <row r="66" spans="1:22" ht="21.6" thickTop="1" thickBot="1" x14ac:dyDescent="0.3">
      <c r="A66" s="290">
        <f t="shared" ref="A66" si="9">A62+1</f>
        <v>13</v>
      </c>
      <c r="B66" s="210" t="s">
        <v>29</v>
      </c>
      <c r="C66" s="210" t="s">
        <v>31</v>
      </c>
      <c r="D66" s="210" t="s">
        <v>18</v>
      </c>
      <c r="E66" s="293" t="s">
        <v>33</v>
      </c>
      <c r="F66" s="293"/>
      <c r="G66" s="293" t="s">
        <v>24</v>
      </c>
      <c r="H66" s="294"/>
      <c r="I66" s="219"/>
      <c r="J66" s="42" t="s">
        <v>0</v>
      </c>
      <c r="K66" s="43"/>
      <c r="L66" s="43"/>
      <c r="M66" s="44"/>
      <c r="N66" s="2"/>
      <c r="V66" s="50"/>
    </row>
    <row r="67" spans="1:22" ht="13.8" thickBot="1" x14ac:dyDescent="0.3">
      <c r="A67" s="291"/>
      <c r="B67" s="7"/>
      <c r="C67" s="7"/>
      <c r="D67" s="4"/>
      <c r="E67" s="7"/>
      <c r="F67" s="7"/>
      <c r="G67" s="295"/>
      <c r="H67" s="296"/>
      <c r="I67" s="297"/>
      <c r="J67" s="40" t="s">
        <v>37</v>
      </c>
      <c r="K67" s="40"/>
      <c r="L67" s="40"/>
      <c r="M67" s="41"/>
      <c r="N67" s="2"/>
      <c r="V67" s="50"/>
    </row>
    <row r="68" spans="1:22" ht="21" thickBot="1" x14ac:dyDescent="0.3">
      <c r="A68" s="291"/>
      <c r="B68" s="212" t="s">
        <v>30</v>
      </c>
      <c r="C68" s="212" t="s">
        <v>32</v>
      </c>
      <c r="D68" s="212" t="s">
        <v>17</v>
      </c>
      <c r="E68" s="298" t="s">
        <v>34</v>
      </c>
      <c r="F68" s="298"/>
      <c r="G68" s="299"/>
      <c r="H68" s="300"/>
      <c r="I68" s="301"/>
      <c r="J68" s="12" t="s">
        <v>38</v>
      </c>
      <c r="K68" s="13"/>
      <c r="L68" s="13"/>
      <c r="M68" s="14"/>
      <c r="N68" s="2"/>
      <c r="V68" s="50"/>
    </row>
    <row r="69" spans="1:22" ht="13.8" thickBot="1" x14ac:dyDescent="0.3">
      <c r="A69" s="292"/>
      <c r="B69" s="8"/>
      <c r="C69" s="8"/>
      <c r="D69" s="9"/>
      <c r="E69" s="10" t="s">
        <v>2</v>
      </c>
      <c r="F69" s="11"/>
      <c r="G69" s="302"/>
      <c r="H69" s="303"/>
      <c r="I69" s="304"/>
      <c r="J69" s="12" t="s">
        <v>39</v>
      </c>
      <c r="K69" s="13"/>
      <c r="L69" s="13"/>
      <c r="M69" s="14"/>
      <c r="N69" s="2"/>
      <c r="V69" s="50"/>
    </row>
    <row r="70" spans="1:22" ht="21.6" thickTop="1" thickBot="1" x14ac:dyDescent="0.3">
      <c r="A70" s="290">
        <f t="shared" ref="A70" si="10">A66+1</f>
        <v>14</v>
      </c>
      <c r="B70" s="210" t="s">
        <v>29</v>
      </c>
      <c r="C70" s="210" t="s">
        <v>31</v>
      </c>
      <c r="D70" s="210" t="s">
        <v>18</v>
      </c>
      <c r="E70" s="293" t="s">
        <v>33</v>
      </c>
      <c r="F70" s="293"/>
      <c r="G70" s="293" t="s">
        <v>24</v>
      </c>
      <c r="H70" s="294"/>
      <c r="I70" s="219"/>
      <c r="J70" s="42" t="s">
        <v>0</v>
      </c>
      <c r="K70" s="43"/>
      <c r="L70" s="43"/>
      <c r="M70" s="44"/>
      <c r="N70" s="2"/>
      <c r="V70" s="50"/>
    </row>
    <row r="71" spans="1:22" ht="13.8" thickBot="1" x14ac:dyDescent="0.3">
      <c r="A71" s="291"/>
      <c r="B71" s="7"/>
      <c r="C71" s="7"/>
      <c r="D71" s="4"/>
      <c r="E71" s="7"/>
      <c r="F71" s="7"/>
      <c r="G71" s="295"/>
      <c r="H71" s="296"/>
      <c r="I71" s="297"/>
      <c r="J71" s="40" t="s">
        <v>37</v>
      </c>
      <c r="K71" s="40"/>
      <c r="L71" s="40"/>
      <c r="M71" s="41"/>
      <c r="N71" s="2"/>
      <c r="V71" s="51"/>
    </row>
    <row r="72" spans="1:22" ht="21" thickBot="1" x14ac:dyDescent="0.3">
      <c r="A72" s="291"/>
      <c r="B72" s="212" t="s">
        <v>30</v>
      </c>
      <c r="C72" s="212" t="s">
        <v>32</v>
      </c>
      <c r="D72" s="212" t="s">
        <v>17</v>
      </c>
      <c r="E72" s="298" t="s">
        <v>34</v>
      </c>
      <c r="F72" s="298"/>
      <c r="G72" s="299"/>
      <c r="H72" s="300"/>
      <c r="I72" s="301"/>
      <c r="J72" s="12" t="s">
        <v>38</v>
      </c>
      <c r="K72" s="13"/>
      <c r="L72" s="13"/>
      <c r="M72" s="14"/>
      <c r="N72" s="2"/>
      <c r="V72" s="50"/>
    </row>
    <row r="73" spans="1:22" ht="13.8" thickBot="1" x14ac:dyDescent="0.3">
      <c r="A73" s="292"/>
      <c r="B73" s="8"/>
      <c r="C73" s="8"/>
      <c r="D73" s="9"/>
      <c r="E73" s="10" t="s">
        <v>2</v>
      </c>
      <c r="F73" s="11"/>
      <c r="G73" s="302"/>
      <c r="H73" s="303"/>
      <c r="I73" s="304"/>
      <c r="J73" s="12" t="s">
        <v>39</v>
      </c>
      <c r="K73" s="13"/>
      <c r="L73" s="13"/>
      <c r="M73" s="14"/>
      <c r="N73" s="2"/>
      <c r="V73" s="50"/>
    </row>
    <row r="74" spans="1:22" ht="21.6" thickTop="1" thickBot="1" x14ac:dyDescent="0.3">
      <c r="A74" s="290">
        <f t="shared" ref="A74" si="11">A70+1</f>
        <v>15</v>
      </c>
      <c r="B74" s="210" t="s">
        <v>29</v>
      </c>
      <c r="C74" s="210" t="s">
        <v>31</v>
      </c>
      <c r="D74" s="210" t="s">
        <v>18</v>
      </c>
      <c r="E74" s="293" t="s">
        <v>33</v>
      </c>
      <c r="F74" s="293"/>
      <c r="G74" s="293" t="s">
        <v>24</v>
      </c>
      <c r="H74" s="294"/>
      <c r="I74" s="219"/>
      <c r="J74" s="42" t="s">
        <v>0</v>
      </c>
      <c r="K74" s="43"/>
      <c r="L74" s="43"/>
      <c r="M74" s="44"/>
      <c r="N74" s="2"/>
      <c r="V74" s="50"/>
    </row>
    <row r="75" spans="1:22" ht="13.8" thickBot="1" x14ac:dyDescent="0.3">
      <c r="A75" s="291"/>
      <c r="B75" s="7"/>
      <c r="C75" s="7"/>
      <c r="D75" s="4"/>
      <c r="E75" s="7"/>
      <c r="F75" s="7"/>
      <c r="G75" s="295"/>
      <c r="H75" s="296"/>
      <c r="I75" s="297"/>
      <c r="J75" s="40" t="s">
        <v>37</v>
      </c>
      <c r="K75" s="40"/>
      <c r="L75" s="40"/>
      <c r="M75" s="41"/>
      <c r="N75" s="2"/>
      <c r="V75" s="50"/>
    </row>
    <row r="76" spans="1:22" ht="21" thickBot="1" x14ac:dyDescent="0.3">
      <c r="A76" s="291"/>
      <c r="B76" s="212" t="s">
        <v>30</v>
      </c>
      <c r="C76" s="212" t="s">
        <v>32</v>
      </c>
      <c r="D76" s="212" t="s">
        <v>17</v>
      </c>
      <c r="E76" s="298" t="s">
        <v>34</v>
      </c>
      <c r="F76" s="298"/>
      <c r="G76" s="299"/>
      <c r="H76" s="300"/>
      <c r="I76" s="301"/>
      <c r="J76" s="12" t="s">
        <v>38</v>
      </c>
      <c r="K76" s="13"/>
      <c r="L76" s="13"/>
      <c r="M76" s="14"/>
      <c r="N76" s="2"/>
      <c r="V76" s="50"/>
    </row>
    <row r="77" spans="1:22" ht="13.8" thickBot="1" x14ac:dyDescent="0.3">
      <c r="A77" s="292"/>
      <c r="B77" s="8"/>
      <c r="C77" s="8"/>
      <c r="D77" s="9"/>
      <c r="E77" s="10" t="s">
        <v>2</v>
      </c>
      <c r="F77" s="11"/>
      <c r="G77" s="302"/>
      <c r="H77" s="303"/>
      <c r="I77" s="304"/>
      <c r="J77" s="12" t="s">
        <v>39</v>
      </c>
      <c r="K77" s="13"/>
      <c r="L77" s="13"/>
      <c r="M77" s="14"/>
      <c r="N77" s="2"/>
      <c r="V77" s="50"/>
    </row>
    <row r="78" spans="1:22" ht="21.6" thickTop="1" thickBot="1" x14ac:dyDescent="0.3">
      <c r="A78" s="290">
        <f t="shared" ref="A78" si="12">A74+1</f>
        <v>16</v>
      </c>
      <c r="B78" s="210" t="s">
        <v>29</v>
      </c>
      <c r="C78" s="210" t="s">
        <v>31</v>
      </c>
      <c r="D78" s="210" t="s">
        <v>18</v>
      </c>
      <c r="E78" s="293" t="s">
        <v>33</v>
      </c>
      <c r="F78" s="293"/>
      <c r="G78" s="293" t="s">
        <v>24</v>
      </c>
      <c r="H78" s="294"/>
      <c r="I78" s="219"/>
      <c r="J78" s="42" t="s">
        <v>0</v>
      </c>
      <c r="K78" s="43"/>
      <c r="L78" s="43"/>
      <c r="M78" s="44"/>
      <c r="N78" s="2"/>
      <c r="V78" s="50"/>
    </row>
    <row r="79" spans="1:22" ht="13.8" thickBot="1" x14ac:dyDescent="0.3">
      <c r="A79" s="291"/>
      <c r="B79" s="7"/>
      <c r="C79" s="7"/>
      <c r="D79" s="4"/>
      <c r="E79" s="7"/>
      <c r="F79" s="7"/>
      <c r="G79" s="295"/>
      <c r="H79" s="296"/>
      <c r="I79" s="297"/>
      <c r="J79" s="40" t="s">
        <v>37</v>
      </c>
      <c r="K79" s="40"/>
      <c r="L79" s="40"/>
      <c r="M79" s="41"/>
      <c r="N79" s="2"/>
      <c r="V79" s="50"/>
    </row>
    <row r="80" spans="1:22" ht="21" thickBot="1" x14ac:dyDescent="0.3">
      <c r="A80" s="291"/>
      <c r="B80" s="212" t="s">
        <v>30</v>
      </c>
      <c r="C80" s="212" t="s">
        <v>32</v>
      </c>
      <c r="D80" s="212" t="s">
        <v>17</v>
      </c>
      <c r="E80" s="298" t="s">
        <v>34</v>
      </c>
      <c r="F80" s="298"/>
      <c r="G80" s="299"/>
      <c r="H80" s="300"/>
      <c r="I80" s="301"/>
      <c r="J80" s="12" t="s">
        <v>38</v>
      </c>
      <c r="K80" s="13"/>
      <c r="L80" s="13"/>
      <c r="M80" s="14"/>
      <c r="N80" s="2"/>
      <c r="V80" s="50"/>
    </row>
    <row r="81" spans="1:22" ht="13.8" thickBot="1" x14ac:dyDescent="0.3">
      <c r="A81" s="292"/>
      <c r="B81" s="8"/>
      <c r="C81" s="8"/>
      <c r="D81" s="9"/>
      <c r="E81" s="10" t="s">
        <v>2</v>
      </c>
      <c r="F81" s="11"/>
      <c r="G81" s="302"/>
      <c r="H81" s="303"/>
      <c r="I81" s="304"/>
      <c r="J81" s="12" t="s">
        <v>39</v>
      </c>
      <c r="K81" s="13"/>
      <c r="L81" s="13"/>
      <c r="M81" s="14"/>
      <c r="N81" s="2"/>
      <c r="V81" s="50"/>
    </row>
    <row r="82" spans="1:22" ht="21.6" thickTop="1" thickBot="1" x14ac:dyDescent="0.3">
      <c r="A82" s="290">
        <f t="shared" ref="A82" si="13">A78+1</f>
        <v>17</v>
      </c>
      <c r="B82" s="210" t="s">
        <v>29</v>
      </c>
      <c r="C82" s="210" t="s">
        <v>31</v>
      </c>
      <c r="D82" s="210" t="s">
        <v>18</v>
      </c>
      <c r="E82" s="293" t="s">
        <v>33</v>
      </c>
      <c r="F82" s="293"/>
      <c r="G82" s="293" t="s">
        <v>24</v>
      </c>
      <c r="H82" s="294"/>
      <c r="I82" s="219"/>
      <c r="J82" s="42" t="s">
        <v>0</v>
      </c>
      <c r="K82" s="43"/>
      <c r="L82" s="43"/>
      <c r="M82" s="44"/>
      <c r="N82" s="2"/>
      <c r="V82" s="50"/>
    </row>
    <row r="83" spans="1:22" ht="13.8" thickBot="1" x14ac:dyDescent="0.3">
      <c r="A83" s="291"/>
      <c r="B83" s="7"/>
      <c r="C83" s="7"/>
      <c r="D83" s="4"/>
      <c r="E83" s="7"/>
      <c r="F83" s="7"/>
      <c r="G83" s="295"/>
      <c r="H83" s="296"/>
      <c r="I83" s="297"/>
      <c r="J83" s="40" t="s">
        <v>37</v>
      </c>
      <c r="K83" s="40"/>
      <c r="L83" s="40"/>
      <c r="M83" s="41"/>
      <c r="N83" s="2"/>
      <c r="V83" s="50"/>
    </row>
    <row r="84" spans="1:22" ht="21" thickBot="1" x14ac:dyDescent="0.3">
      <c r="A84" s="291"/>
      <c r="B84" s="212" t="s">
        <v>30</v>
      </c>
      <c r="C84" s="212" t="s">
        <v>32</v>
      </c>
      <c r="D84" s="212" t="s">
        <v>17</v>
      </c>
      <c r="E84" s="298" t="s">
        <v>34</v>
      </c>
      <c r="F84" s="298"/>
      <c r="G84" s="299"/>
      <c r="H84" s="300"/>
      <c r="I84" s="301"/>
      <c r="J84" s="12" t="s">
        <v>38</v>
      </c>
      <c r="K84" s="13"/>
      <c r="L84" s="13"/>
      <c r="M84" s="14"/>
      <c r="N84" s="2"/>
      <c r="V84" s="50"/>
    </row>
    <row r="85" spans="1:22" ht="13.8" thickBot="1" x14ac:dyDescent="0.3">
      <c r="A85" s="292"/>
      <c r="B85" s="8"/>
      <c r="C85" s="8"/>
      <c r="D85" s="9"/>
      <c r="E85" s="10" t="s">
        <v>2</v>
      </c>
      <c r="F85" s="11"/>
      <c r="G85" s="302"/>
      <c r="H85" s="303"/>
      <c r="I85" s="304"/>
      <c r="J85" s="12" t="s">
        <v>39</v>
      </c>
      <c r="K85" s="13"/>
      <c r="L85" s="13"/>
      <c r="M85" s="14"/>
      <c r="N85" s="2"/>
      <c r="V85" s="50"/>
    </row>
    <row r="86" spans="1:22" ht="21.6" thickTop="1" thickBot="1" x14ac:dyDescent="0.3">
      <c r="A86" s="290">
        <f t="shared" ref="A86" si="14">A82+1</f>
        <v>18</v>
      </c>
      <c r="B86" s="210" t="s">
        <v>29</v>
      </c>
      <c r="C86" s="210" t="s">
        <v>31</v>
      </c>
      <c r="D86" s="210" t="s">
        <v>18</v>
      </c>
      <c r="E86" s="293" t="s">
        <v>33</v>
      </c>
      <c r="F86" s="293"/>
      <c r="G86" s="293" t="s">
        <v>24</v>
      </c>
      <c r="H86" s="294"/>
      <c r="I86" s="219"/>
      <c r="J86" s="42" t="s">
        <v>0</v>
      </c>
      <c r="K86" s="43"/>
      <c r="L86" s="43"/>
      <c r="M86" s="44"/>
      <c r="N86" s="2"/>
      <c r="V86" s="50"/>
    </row>
    <row r="87" spans="1:22" ht="13.8" thickBot="1" x14ac:dyDescent="0.3">
      <c r="A87" s="291"/>
      <c r="B87" s="7"/>
      <c r="C87" s="7"/>
      <c r="D87" s="4"/>
      <c r="E87" s="7"/>
      <c r="F87" s="7"/>
      <c r="G87" s="295"/>
      <c r="H87" s="296"/>
      <c r="I87" s="297"/>
      <c r="J87" s="40" t="s">
        <v>37</v>
      </c>
      <c r="K87" s="40"/>
      <c r="L87" s="40"/>
      <c r="M87" s="41"/>
      <c r="N87" s="2"/>
      <c r="V87" s="50"/>
    </row>
    <row r="88" spans="1:22" ht="21" thickBot="1" x14ac:dyDescent="0.3">
      <c r="A88" s="291"/>
      <c r="B88" s="212" t="s">
        <v>30</v>
      </c>
      <c r="C88" s="212" t="s">
        <v>32</v>
      </c>
      <c r="D88" s="212" t="s">
        <v>17</v>
      </c>
      <c r="E88" s="298" t="s">
        <v>34</v>
      </c>
      <c r="F88" s="298"/>
      <c r="G88" s="299"/>
      <c r="H88" s="300"/>
      <c r="I88" s="301"/>
      <c r="J88" s="12" t="s">
        <v>38</v>
      </c>
      <c r="K88" s="13"/>
      <c r="L88" s="13"/>
      <c r="M88" s="14"/>
      <c r="N88" s="2"/>
      <c r="V88" s="50"/>
    </row>
    <row r="89" spans="1:22" ht="13.8" thickBot="1" x14ac:dyDescent="0.3">
      <c r="A89" s="292"/>
      <c r="B89" s="8"/>
      <c r="C89" s="8"/>
      <c r="D89" s="9"/>
      <c r="E89" s="10" t="s">
        <v>2</v>
      </c>
      <c r="F89" s="11"/>
      <c r="G89" s="302"/>
      <c r="H89" s="303"/>
      <c r="I89" s="304"/>
      <c r="J89" s="12" t="s">
        <v>39</v>
      </c>
      <c r="K89" s="13"/>
      <c r="L89" s="13"/>
      <c r="M89" s="14"/>
      <c r="N89" s="2"/>
      <c r="V89" s="50"/>
    </row>
    <row r="90" spans="1:22" ht="21.6" thickTop="1" thickBot="1" x14ac:dyDescent="0.3">
      <c r="A90" s="290">
        <f t="shared" ref="A90" si="15">A86+1</f>
        <v>19</v>
      </c>
      <c r="B90" s="210" t="s">
        <v>29</v>
      </c>
      <c r="C90" s="210" t="s">
        <v>31</v>
      </c>
      <c r="D90" s="210" t="s">
        <v>18</v>
      </c>
      <c r="E90" s="293" t="s">
        <v>33</v>
      </c>
      <c r="F90" s="293"/>
      <c r="G90" s="293" t="s">
        <v>24</v>
      </c>
      <c r="H90" s="294"/>
      <c r="I90" s="219"/>
      <c r="J90" s="42" t="s">
        <v>0</v>
      </c>
      <c r="K90" s="43"/>
      <c r="L90" s="43"/>
      <c r="M90" s="44"/>
      <c r="N90" s="2"/>
      <c r="V90" s="50"/>
    </row>
    <row r="91" spans="1:22" ht="13.8" thickBot="1" x14ac:dyDescent="0.3">
      <c r="A91" s="291"/>
      <c r="B91" s="7"/>
      <c r="C91" s="7"/>
      <c r="D91" s="4"/>
      <c r="E91" s="7"/>
      <c r="F91" s="7"/>
      <c r="G91" s="295"/>
      <c r="H91" s="296"/>
      <c r="I91" s="297"/>
      <c r="J91" s="40" t="s">
        <v>37</v>
      </c>
      <c r="K91" s="40"/>
      <c r="L91" s="40"/>
      <c r="M91" s="41"/>
      <c r="N91" s="2"/>
      <c r="V91" s="50"/>
    </row>
    <row r="92" spans="1:22" ht="21" thickBot="1" x14ac:dyDescent="0.3">
      <c r="A92" s="291"/>
      <c r="B92" s="212" t="s">
        <v>30</v>
      </c>
      <c r="C92" s="212" t="s">
        <v>32</v>
      </c>
      <c r="D92" s="212" t="s">
        <v>17</v>
      </c>
      <c r="E92" s="298" t="s">
        <v>34</v>
      </c>
      <c r="F92" s="298"/>
      <c r="G92" s="299"/>
      <c r="H92" s="300"/>
      <c r="I92" s="301"/>
      <c r="J92" s="12" t="s">
        <v>38</v>
      </c>
      <c r="K92" s="13"/>
      <c r="L92" s="13"/>
      <c r="M92" s="14"/>
      <c r="N92" s="2"/>
      <c r="V92" s="50"/>
    </row>
    <row r="93" spans="1:22" ht="13.8" thickBot="1" x14ac:dyDescent="0.3">
      <c r="A93" s="292"/>
      <c r="B93" s="8"/>
      <c r="C93" s="8"/>
      <c r="D93" s="9"/>
      <c r="E93" s="10" t="s">
        <v>2</v>
      </c>
      <c r="F93" s="11"/>
      <c r="G93" s="302"/>
      <c r="H93" s="303"/>
      <c r="I93" s="304"/>
      <c r="J93" s="12" t="s">
        <v>39</v>
      </c>
      <c r="K93" s="13"/>
      <c r="L93" s="13"/>
      <c r="M93" s="14"/>
      <c r="N93" s="2"/>
      <c r="V93" s="50"/>
    </row>
    <row r="94" spans="1:22" ht="21.6" thickTop="1" thickBot="1" x14ac:dyDescent="0.3">
      <c r="A94" s="290">
        <f t="shared" ref="A94" si="16">A90+1</f>
        <v>20</v>
      </c>
      <c r="B94" s="210" t="s">
        <v>29</v>
      </c>
      <c r="C94" s="210" t="s">
        <v>31</v>
      </c>
      <c r="D94" s="210" t="s">
        <v>18</v>
      </c>
      <c r="E94" s="293" t="s">
        <v>33</v>
      </c>
      <c r="F94" s="293"/>
      <c r="G94" s="293" t="s">
        <v>24</v>
      </c>
      <c r="H94" s="294"/>
      <c r="I94" s="219"/>
      <c r="J94" s="42" t="s">
        <v>0</v>
      </c>
      <c r="K94" s="43"/>
      <c r="L94" s="43"/>
      <c r="M94" s="44"/>
      <c r="N94" s="2"/>
      <c r="V94" s="50"/>
    </row>
    <row r="95" spans="1:22" ht="13.8" thickBot="1" x14ac:dyDescent="0.3">
      <c r="A95" s="291"/>
      <c r="B95" s="7"/>
      <c r="C95" s="7"/>
      <c r="D95" s="4"/>
      <c r="E95" s="7"/>
      <c r="F95" s="7"/>
      <c r="G95" s="295"/>
      <c r="H95" s="296"/>
      <c r="I95" s="297"/>
      <c r="J95" s="40" t="s">
        <v>37</v>
      </c>
      <c r="K95" s="40"/>
      <c r="L95" s="40"/>
      <c r="M95" s="41"/>
      <c r="N95" s="2"/>
      <c r="V95" s="50"/>
    </row>
    <row r="96" spans="1:22" ht="21" thickBot="1" x14ac:dyDescent="0.3">
      <c r="A96" s="291"/>
      <c r="B96" s="212" t="s">
        <v>30</v>
      </c>
      <c r="C96" s="212" t="s">
        <v>32</v>
      </c>
      <c r="D96" s="212" t="s">
        <v>17</v>
      </c>
      <c r="E96" s="298" t="s">
        <v>34</v>
      </c>
      <c r="F96" s="298"/>
      <c r="G96" s="299"/>
      <c r="H96" s="300"/>
      <c r="I96" s="301"/>
      <c r="J96" s="12" t="s">
        <v>38</v>
      </c>
      <c r="K96" s="13"/>
      <c r="L96" s="13"/>
      <c r="M96" s="14"/>
      <c r="N96" s="2"/>
      <c r="V96" s="50"/>
    </row>
    <row r="97" spans="1:22" ht="13.8" thickBot="1" x14ac:dyDescent="0.3">
      <c r="A97" s="292"/>
      <c r="B97" s="8"/>
      <c r="C97" s="8"/>
      <c r="D97" s="9"/>
      <c r="E97" s="10" t="s">
        <v>2</v>
      </c>
      <c r="F97" s="11"/>
      <c r="G97" s="302"/>
      <c r="H97" s="303"/>
      <c r="I97" s="304"/>
      <c r="J97" s="12" t="s">
        <v>39</v>
      </c>
      <c r="K97" s="13"/>
      <c r="L97" s="13"/>
      <c r="M97" s="14"/>
      <c r="N97" s="2"/>
      <c r="V97" s="50"/>
    </row>
    <row r="98" spans="1:22" ht="21.6" thickTop="1" thickBot="1" x14ac:dyDescent="0.3">
      <c r="A98" s="290">
        <f t="shared" ref="A98" si="17">A94+1</f>
        <v>21</v>
      </c>
      <c r="B98" s="210" t="s">
        <v>29</v>
      </c>
      <c r="C98" s="210" t="s">
        <v>31</v>
      </c>
      <c r="D98" s="210" t="s">
        <v>18</v>
      </c>
      <c r="E98" s="293" t="s">
        <v>33</v>
      </c>
      <c r="F98" s="293"/>
      <c r="G98" s="293" t="s">
        <v>24</v>
      </c>
      <c r="H98" s="294"/>
      <c r="I98" s="219"/>
      <c r="J98" s="42" t="s">
        <v>0</v>
      </c>
      <c r="K98" s="43"/>
      <c r="L98" s="43"/>
      <c r="M98" s="44"/>
      <c r="N98" s="2"/>
      <c r="V98" s="50"/>
    </row>
    <row r="99" spans="1:22" ht="13.8" thickBot="1" x14ac:dyDescent="0.3">
      <c r="A99" s="291"/>
      <c r="B99" s="7"/>
      <c r="C99" s="7"/>
      <c r="D99" s="4"/>
      <c r="E99" s="7"/>
      <c r="F99" s="7"/>
      <c r="G99" s="295"/>
      <c r="H99" s="296"/>
      <c r="I99" s="297"/>
      <c r="J99" s="40" t="s">
        <v>37</v>
      </c>
      <c r="K99" s="40"/>
      <c r="L99" s="40"/>
      <c r="M99" s="41"/>
      <c r="N99" s="2"/>
      <c r="V99" s="50"/>
    </row>
    <row r="100" spans="1:22" ht="21" thickBot="1" x14ac:dyDescent="0.3">
      <c r="A100" s="291"/>
      <c r="B100" s="212" t="s">
        <v>30</v>
      </c>
      <c r="C100" s="212" t="s">
        <v>32</v>
      </c>
      <c r="D100" s="212" t="s">
        <v>17</v>
      </c>
      <c r="E100" s="298" t="s">
        <v>34</v>
      </c>
      <c r="F100" s="298"/>
      <c r="G100" s="299"/>
      <c r="H100" s="300"/>
      <c r="I100" s="301"/>
      <c r="J100" s="12" t="s">
        <v>38</v>
      </c>
      <c r="K100" s="13"/>
      <c r="L100" s="13"/>
      <c r="M100" s="14"/>
      <c r="N100" s="2"/>
      <c r="V100" s="50"/>
    </row>
    <row r="101" spans="1:22" ht="13.8" thickBot="1" x14ac:dyDescent="0.3">
      <c r="A101" s="292"/>
      <c r="B101" s="8"/>
      <c r="C101" s="8"/>
      <c r="D101" s="9"/>
      <c r="E101" s="10" t="s">
        <v>2</v>
      </c>
      <c r="F101" s="11"/>
      <c r="G101" s="302"/>
      <c r="H101" s="303"/>
      <c r="I101" s="304"/>
      <c r="J101" s="12" t="s">
        <v>39</v>
      </c>
      <c r="K101" s="13"/>
      <c r="L101" s="13"/>
      <c r="M101" s="14"/>
      <c r="N101" s="2"/>
      <c r="V101" s="50"/>
    </row>
    <row r="102" spans="1:22" ht="21.6" thickTop="1" thickBot="1" x14ac:dyDescent="0.3">
      <c r="A102" s="290">
        <f t="shared" ref="A102" si="18">A98+1</f>
        <v>22</v>
      </c>
      <c r="B102" s="210" t="s">
        <v>29</v>
      </c>
      <c r="C102" s="210" t="s">
        <v>31</v>
      </c>
      <c r="D102" s="210" t="s">
        <v>18</v>
      </c>
      <c r="E102" s="293" t="s">
        <v>33</v>
      </c>
      <c r="F102" s="293"/>
      <c r="G102" s="293" t="s">
        <v>24</v>
      </c>
      <c r="H102" s="294"/>
      <c r="I102" s="219"/>
      <c r="J102" s="42" t="s">
        <v>0</v>
      </c>
      <c r="K102" s="43"/>
      <c r="L102" s="43"/>
      <c r="M102" s="44"/>
      <c r="N102" s="2"/>
      <c r="V102" s="50"/>
    </row>
    <row r="103" spans="1:22" ht="13.8" thickBot="1" x14ac:dyDescent="0.3">
      <c r="A103" s="291"/>
      <c r="B103" s="7"/>
      <c r="C103" s="7"/>
      <c r="D103" s="4"/>
      <c r="E103" s="7"/>
      <c r="F103" s="7"/>
      <c r="G103" s="295"/>
      <c r="H103" s="296"/>
      <c r="I103" s="297"/>
      <c r="J103" s="40" t="s">
        <v>37</v>
      </c>
      <c r="K103" s="40"/>
      <c r="L103" s="40"/>
      <c r="M103" s="41"/>
      <c r="N103" s="2"/>
      <c r="V103" s="50"/>
    </row>
    <row r="104" spans="1:22" ht="21" thickBot="1" x14ac:dyDescent="0.3">
      <c r="A104" s="291"/>
      <c r="B104" s="212" t="s">
        <v>30</v>
      </c>
      <c r="C104" s="212" t="s">
        <v>32</v>
      </c>
      <c r="D104" s="212" t="s">
        <v>17</v>
      </c>
      <c r="E104" s="298" t="s">
        <v>34</v>
      </c>
      <c r="F104" s="298"/>
      <c r="G104" s="299"/>
      <c r="H104" s="300"/>
      <c r="I104" s="301"/>
      <c r="J104" s="12" t="s">
        <v>38</v>
      </c>
      <c r="K104" s="13"/>
      <c r="L104" s="13"/>
      <c r="M104" s="14"/>
      <c r="N104" s="2"/>
      <c r="V104" s="50"/>
    </row>
    <row r="105" spans="1:22" ht="13.8" thickBot="1" x14ac:dyDescent="0.3">
      <c r="A105" s="292"/>
      <c r="B105" s="8"/>
      <c r="C105" s="8"/>
      <c r="D105" s="9"/>
      <c r="E105" s="10" t="s">
        <v>2</v>
      </c>
      <c r="F105" s="11"/>
      <c r="G105" s="302"/>
      <c r="H105" s="303"/>
      <c r="I105" s="304"/>
      <c r="J105" s="12" t="s">
        <v>39</v>
      </c>
      <c r="K105" s="13"/>
      <c r="L105" s="13"/>
      <c r="M105" s="14"/>
      <c r="N105" s="2"/>
      <c r="V105" s="50"/>
    </row>
    <row r="106" spans="1:22" ht="21.6" thickTop="1" thickBot="1" x14ac:dyDescent="0.3">
      <c r="A106" s="290">
        <f t="shared" ref="A106" si="19">A102+1</f>
        <v>23</v>
      </c>
      <c r="B106" s="210" t="s">
        <v>29</v>
      </c>
      <c r="C106" s="210" t="s">
        <v>31</v>
      </c>
      <c r="D106" s="210" t="s">
        <v>18</v>
      </c>
      <c r="E106" s="293" t="s">
        <v>33</v>
      </c>
      <c r="F106" s="293"/>
      <c r="G106" s="293" t="s">
        <v>24</v>
      </c>
      <c r="H106" s="294"/>
      <c r="I106" s="219"/>
      <c r="J106" s="42" t="s">
        <v>0</v>
      </c>
      <c r="K106" s="43"/>
      <c r="L106" s="43"/>
      <c r="M106" s="44"/>
      <c r="N106" s="2"/>
      <c r="V106" s="50"/>
    </row>
    <row r="107" spans="1:22" ht="13.8" thickBot="1" x14ac:dyDescent="0.3">
      <c r="A107" s="291"/>
      <c r="B107" s="7"/>
      <c r="C107" s="7"/>
      <c r="D107" s="4"/>
      <c r="E107" s="7"/>
      <c r="F107" s="7"/>
      <c r="G107" s="295"/>
      <c r="H107" s="296"/>
      <c r="I107" s="297"/>
      <c r="J107" s="40" t="s">
        <v>37</v>
      </c>
      <c r="K107" s="40"/>
      <c r="L107" s="40"/>
      <c r="M107" s="41"/>
      <c r="N107" s="2"/>
      <c r="V107" s="50"/>
    </row>
    <row r="108" spans="1:22" ht="21" thickBot="1" x14ac:dyDescent="0.3">
      <c r="A108" s="291"/>
      <c r="B108" s="212" t="s">
        <v>30</v>
      </c>
      <c r="C108" s="212" t="s">
        <v>32</v>
      </c>
      <c r="D108" s="212" t="s">
        <v>17</v>
      </c>
      <c r="E108" s="298" t="s">
        <v>34</v>
      </c>
      <c r="F108" s="298"/>
      <c r="G108" s="299"/>
      <c r="H108" s="300"/>
      <c r="I108" s="301"/>
      <c r="J108" s="12" t="s">
        <v>38</v>
      </c>
      <c r="K108" s="13"/>
      <c r="L108" s="13"/>
      <c r="M108" s="14"/>
      <c r="N108" s="2"/>
      <c r="V108" s="50"/>
    </row>
    <row r="109" spans="1:22" ht="13.8" thickBot="1" x14ac:dyDescent="0.3">
      <c r="A109" s="292"/>
      <c r="B109" s="8"/>
      <c r="C109" s="8"/>
      <c r="D109" s="9"/>
      <c r="E109" s="10" t="s">
        <v>2</v>
      </c>
      <c r="F109" s="11"/>
      <c r="G109" s="302"/>
      <c r="H109" s="303"/>
      <c r="I109" s="304"/>
      <c r="J109" s="12" t="s">
        <v>39</v>
      </c>
      <c r="K109" s="13"/>
      <c r="L109" s="13"/>
      <c r="M109" s="14"/>
      <c r="N109" s="2"/>
      <c r="V109" s="50"/>
    </row>
    <row r="110" spans="1:22" ht="21.6" thickTop="1" thickBot="1" x14ac:dyDescent="0.3">
      <c r="A110" s="290">
        <f t="shared" ref="A110" si="20">A106+1</f>
        <v>24</v>
      </c>
      <c r="B110" s="210" t="s">
        <v>29</v>
      </c>
      <c r="C110" s="210" t="s">
        <v>31</v>
      </c>
      <c r="D110" s="210" t="s">
        <v>18</v>
      </c>
      <c r="E110" s="293" t="s">
        <v>33</v>
      </c>
      <c r="F110" s="293"/>
      <c r="G110" s="293" t="s">
        <v>24</v>
      </c>
      <c r="H110" s="294"/>
      <c r="I110" s="219"/>
      <c r="J110" s="42" t="s">
        <v>0</v>
      </c>
      <c r="K110" s="43"/>
      <c r="L110" s="43"/>
      <c r="M110" s="44"/>
      <c r="N110" s="2"/>
      <c r="V110" s="50"/>
    </row>
    <row r="111" spans="1:22" ht="13.8" thickBot="1" x14ac:dyDescent="0.3">
      <c r="A111" s="291"/>
      <c r="B111" s="7"/>
      <c r="C111" s="7"/>
      <c r="D111" s="4"/>
      <c r="E111" s="7"/>
      <c r="F111" s="7"/>
      <c r="G111" s="295"/>
      <c r="H111" s="296"/>
      <c r="I111" s="297"/>
      <c r="J111" s="40" t="s">
        <v>37</v>
      </c>
      <c r="K111" s="40"/>
      <c r="L111" s="40"/>
      <c r="M111" s="41"/>
      <c r="N111" s="2"/>
      <c r="V111" s="50"/>
    </row>
    <row r="112" spans="1:22" ht="21" thickBot="1" x14ac:dyDescent="0.3">
      <c r="A112" s="291"/>
      <c r="B112" s="212" t="s">
        <v>30</v>
      </c>
      <c r="C112" s="212" t="s">
        <v>32</v>
      </c>
      <c r="D112" s="212" t="s">
        <v>17</v>
      </c>
      <c r="E112" s="298" t="s">
        <v>34</v>
      </c>
      <c r="F112" s="298"/>
      <c r="G112" s="299"/>
      <c r="H112" s="300"/>
      <c r="I112" s="301"/>
      <c r="J112" s="12" t="s">
        <v>38</v>
      </c>
      <c r="K112" s="13"/>
      <c r="L112" s="13"/>
      <c r="M112" s="14"/>
      <c r="N112" s="2"/>
      <c r="V112" s="50"/>
    </row>
    <row r="113" spans="1:22" ht="13.8" thickBot="1" x14ac:dyDescent="0.3">
      <c r="A113" s="292"/>
      <c r="B113" s="8"/>
      <c r="C113" s="8"/>
      <c r="D113" s="9"/>
      <c r="E113" s="10" t="s">
        <v>2</v>
      </c>
      <c r="F113" s="11"/>
      <c r="G113" s="302"/>
      <c r="H113" s="303"/>
      <c r="I113" s="304"/>
      <c r="J113" s="12" t="s">
        <v>39</v>
      </c>
      <c r="K113" s="13"/>
      <c r="L113" s="13"/>
      <c r="M113" s="14"/>
      <c r="N113" s="2"/>
      <c r="V113" s="50"/>
    </row>
    <row r="114" spans="1:22" ht="21.6" thickTop="1" thickBot="1" x14ac:dyDescent="0.3">
      <c r="A114" s="290">
        <f t="shared" ref="A114" si="21">A110+1</f>
        <v>25</v>
      </c>
      <c r="B114" s="210" t="s">
        <v>29</v>
      </c>
      <c r="C114" s="210" t="s">
        <v>31</v>
      </c>
      <c r="D114" s="210" t="s">
        <v>18</v>
      </c>
      <c r="E114" s="293" t="s">
        <v>33</v>
      </c>
      <c r="F114" s="293"/>
      <c r="G114" s="293" t="s">
        <v>24</v>
      </c>
      <c r="H114" s="294"/>
      <c r="I114" s="219"/>
      <c r="J114" s="42" t="s">
        <v>0</v>
      </c>
      <c r="K114" s="43"/>
      <c r="L114" s="43"/>
      <c r="M114" s="44"/>
      <c r="N114" s="2"/>
      <c r="V114" s="50"/>
    </row>
    <row r="115" spans="1:22" ht="13.8" thickBot="1" x14ac:dyDescent="0.3">
      <c r="A115" s="291"/>
      <c r="B115" s="7"/>
      <c r="C115" s="7"/>
      <c r="D115" s="4"/>
      <c r="E115" s="7"/>
      <c r="F115" s="7"/>
      <c r="G115" s="295"/>
      <c r="H115" s="296"/>
      <c r="I115" s="297"/>
      <c r="J115" s="40" t="s">
        <v>37</v>
      </c>
      <c r="K115" s="40"/>
      <c r="L115" s="40"/>
      <c r="M115" s="41"/>
      <c r="N115" s="2"/>
      <c r="V115" s="50"/>
    </row>
    <row r="116" spans="1:22" ht="21" thickBot="1" x14ac:dyDescent="0.3">
      <c r="A116" s="291"/>
      <c r="B116" s="212" t="s">
        <v>30</v>
      </c>
      <c r="C116" s="212" t="s">
        <v>32</v>
      </c>
      <c r="D116" s="212" t="s">
        <v>17</v>
      </c>
      <c r="E116" s="298" t="s">
        <v>34</v>
      </c>
      <c r="F116" s="298"/>
      <c r="G116" s="299"/>
      <c r="H116" s="300"/>
      <c r="I116" s="301"/>
      <c r="J116" s="12" t="s">
        <v>38</v>
      </c>
      <c r="K116" s="13"/>
      <c r="L116" s="13"/>
      <c r="M116" s="14"/>
      <c r="N116" s="2"/>
      <c r="V116" s="50"/>
    </row>
    <row r="117" spans="1:22" ht="13.8" thickBot="1" x14ac:dyDescent="0.3">
      <c r="A117" s="292"/>
      <c r="B117" s="8"/>
      <c r="C117" s="8"/>
      <c r="D117" s="9"/>
      <c r="E117" s="10" t="s">
        <v>2</v>
      </c>
      <c r="F117" s="11"/>
      <c r="G117" s="302"/>
      <c r="H117" s="303"/>
      <c r="I117" s="304"/>
      <c r="J117" s="12" t="s">
        <v>39</v>
      </c>
      <c r="K117" s="13"/>
      <c r="L117" s="13"/>
      <c r="M117" s="14"/>
      <c r="N117" s="2"/>
      <c r="V117" s="50"/>
    </row>
    <row r="118" spans="1:22" ht="21.6" thickTop="1" thickBot="1" x14ac:dyDescent="0.3">
      <c r="A118" s="290">
        <f t="shared" ref="A118" si="22">A114+1</f>
        <v>26</v>
      </c>
      <c r="B118" s="210" t="s">
        <v>29</v>
      </c>
      <c r="C118" s="210" t="s">
        <v>31</v>
      </c>
      <c r="D118" s="210" t="s">
        <v>18</v>
      </c>
      <c r="E118" s="293" t="s">
        <v>33</v>
      </c>
      <c r="F118" s="293"/>
      <c r="G118" s="293" t="s">
        <v>24</v>
      </c>
      <c r="H118" s="294"/>
      <c r="I118" s="219"/>
      <c r="J118" s="42" t="s">
        <v>0</v>
      </c>
      <c r="K118" s="43"/>
      <c r="L118" s="43"/>
      <c r="M118" s="44"/>
      <c r="N118" s="2"/>
      <c r="V118" s="50"/>
    </row>
    <row r="119" spans="1:22" ht="13.8" thickBot="1" x14ac:dyDescent="0.3">
      <c r="A119" s="291"/>
      <c r="B119" s="7"/>
      <c r="C119" s="7"/>
      <c r="D119" s="4"/>
      <c r="E119" s="7"/>
      <c r="F119" s="7"/>
      <c r="G119" s="295"/>
      <c r="H119" s="296"/>
      <c r="I119" s="297"/>
      <c r="J119" s="40" t="s">
        <v>37</v>
      </c>
      <c r="K119" s="40"/>
      <c r="L119" s="40"/>
      <c r="M119" s="41"/>
      <c r="N119" s="2"/>
      <c r="V119" s="50"/>
    </row>
    <row r="120" spans="1:22" ht="21" thickBot="1" x14ac:dyDescent="0.3">
      <c r="A120" s="291"/>
      <c r="B120" s="212" t="s">
        <v>30</v>
      </c>
      <c r="C120" s="212" t="s">
        <v>32</v>
      </c>
      <c r="D120" s="212" t="s">
        <v>17</v>
      </c>
      <c r="E120" s="298" t="s">
        <v>34</v>
      </c>
      <c r="F120" s="298"/>
      <c r="G120" s="299"/>
      <c r="H120" s="300"/>
      <c r="I120" s="301"/>
      <c r="J120" s="12" t="s">
        <v>38</v>
      </c>
      <c r="K120" s="13"/>
      <c r="L120" s="13"/>
      <c r="M120" s="14"/>
      <c r="N120" s="2"/>
      <c r="V120" s="50"/>
    </row>
    <row r="121" spans="1:22" ht="13.8" thickBot="1" x14ac:dyDescent="0.3">
      <c r="A121" s="292"/>
      <c r="B121" s="8"/>
      <c r="C121" s="8"/>
      <c r="D121" s="9"/>
      <c r="E121" s="10" t="s">
        <v>2</v>
      </c>
      <c r="F121" s="11"/>
      <c r="G121" s="302"/>
      <c r="H121" s="303"/>
      <c r="I121" s="304"/>
      <c r="J121" s="12" t="s">
        <v>39</v>
      </c>
      <c r="K121" s="13"/>
      <c r="L121" s="13"/>
      <c r="M121" s="14"/>
      <c r="N121" s="2"/>
      <c r="V121" s="50"/>
    </row>
    <row r="122" spans="1:22" ht="21.6" thickTop="1" thickBot="1" x14ac:dyDescent="0.3">
      <c r="A122" s="290">
        <f t="shared" ref="A122" si="23">A118+1</f>
        <v>27</v>
      </c>
      <c r="B122" s="210" t="s">
        <v>29</v>
      </c>
      <c r="C122" s="210" t="s">
        <v>31</v>
      </c>
      <c r="D122" s="210" t="s">
        <v>18</v>
      </c>
      <c r="E122" s="293" t="s">
        <v>33</v>
      </c>
      <c r="F122" s="293"/>
      <c r="G122" s="293" t="s">
        <v>24</v>
      </c>
      <c r="H122" s="294"/>
      <c r="I122" s="219"/>
      <c r="J122" s="42" t="s">
        <v>0</v>
      </c>
      <c r="K122" s="43"/>
      <c r="L122" s="43"/>
      <c r="M122" s="44"/>
      <c r="N122" s="2"/>
      <c r="V122" s="50"/>
    </row>
    <row r="123" spans="1:22" ht="13.8" thickBot="1" x14ac:dyDescent="0.3">
      <c r="A123" s="291"/>
      <c r="B123" s="7"/>
      <c r="C123" s="7"/>
      <c r="D123" s="4"/>
      <c r="E123" s="7"/>
      <c r="F123" s="7"/>
      <c r="G123" s="295"/>
      <c r="H123" s="296"/>
      <c r="I123" s="297"/>
      <c r="J123" s="40" t="s">
        <v>37</v>
      </c>
      <c r="K123" s="40"/>
      <c r="L123" s="40"/>
      <c r="M123" s="41"/>
      <c r="N123" s="2"/>
      <c r="V123" s="50"/>
    </row>
    <row r="124" spans="1:22" ht="21" thickBot="1" x14ac:dyDescent="0.3">
      <c r="A124" s="291"/>
      <c r="B124" s="212" t="s">
        <v>30</v>
      </c>
      <c r="C124" s="212" t="s">
        <v>32</v>
      </c>
      <c r="D124" s="212" t="s">
        <v>17</v>
      </c>
      <c r="E124" s="298" t="s">
        <v>34</v>
      </c>
      <c r="F124" s="298"/>
      <c r="G124" s="299"/>
      <c r="H124" s="300"/>
      <c r="I124" s="301"/>
      <c r="J124" s="12" t="s">
        <v>38</v>
      </c>
      <c r="K124" s="13"/>
      <c r="L124" s="13"/>
      <c r="M124" s="14"/>
      <c r="N124" s="2"/>
      <c r="V124" s="50"/>
    </row>
    <row r="125" spans="1:22" ht="13.8" thickBot="1" x14ac:dyDescent="0.3">
      <c r="A125" s="292"/>
      <c r="B125" s="8"/>
      <c r="C125" s="8"/>
      <c r="D125" s="9"/>
      <c r="E125" s="10" t="s">
        <v>2</v>
      </c>
      <c r="F125" s="11"/>
      <c r="G125" s="302"/>
      <c r="H125" s="303"/>
      <c r="I125" s="304"/>
      <c r="J125" s="12" t="s">
        <v>39</v>
      </c>
      <c r="K125" s="13"/>
      <c r="L125" s="13"/>
      <c r="M125" s="14"/>
      <c r="N125" s="2"/>
      <c r="V125" s="50"/>
    </row>
    <row r="126" spans="1:22" ht="21.6" thickTop="1" thickBot="1" x14ac:dyDescent="0.3">
      <c r="A126" s="290">
        <f t="shared" ref="A126" si="24">A122+1</f>
        <v>28</v>
      </c>
      <c r="B126" s="210" t="s">
        <v>29</v>
      </c>
      <c r="C126" s="210" t="s">
        <v>31</v>
      </c>
      <c r="D126" s="210" t="s">
        <v>18</v>
      </c>
      <c r="E126" s="293" t="s">
        <v>33</v>
      </c>
      <c r="F126" s="293"/>
      <c r="G126" s="293" t="s">
        <v>24</v>
      </c>
      <c r="H126" s="294"/>
      <c r="I126" s="219"/>
      <c r="J126" s="42" t="s">
        <v>0</v>
      </c>
      <c r="K126" s="43"/>
      <c r="L126" s="43"/>
      <c r="M126" s="44"/>
      <c r="N126" s="2"/>
      <c r="V126" s="50"/>
    </row>
    <row r="127" spans="1:22" ht="13.8" thickBot="1" x14ac:dyDescent="0.3">
      <c r="A127" s="291"/>
      <c r="B127" s="7"/>
      <c r="C127" s="7"/>
      <c r="D127" s="4"/>
      <c r="E127" s="7"/>
      <c r="F127" s="7"/>
      <c r="G127" s="295"/>
      <c r="H127" s="296"/>
      <c r="I127" s="297"/>
      <c r="J127" s="40" t="s">
        <v>37</v>
      </c>
      <c r="K127" s="40"/>
      <c r="L127" s="40"/>
      <c r="M127" s="41"/>
      <c r="N127" s="2"/>
      <c r="V127" s="50"/>
    </row>
    <row r="128" spans="1:22" ht="21" thickBot="1" x14ac:dyDescent="0.3">
      <c r="A128" s="291"/>
      <c r="B128" s="212" t="s">
        <v>30</v>
      </c>
      <c r="C128" s="212" t="s">
        <v>32</v>
      </c>
      <c r="D128" s="212" t="s">
        <v>17</v>
      </c>
      <c r="E128" s="298" t="s">
        <v>34</v>
      </c>
      <c r="F128" s="298"/>
      <c r="G128" s="299"/>
      <c r="H128" s="300"/>
      <c r="I128" s="301"/>
      <c r="J128" s="12" t="s">
        <v>38</v>
      </c>
      <c r="K128" s="13"/>
      <c r="L128" s="13"/>
      <c r="M128" s="14"/>
      <c r="N128" s="2"/>
      <c r="V128" s="50"/>
    </row>
    <row r="129" spans="1:22" ht="13.8" thickBot="1" x14ac:dyDescent="0.3">
      <c r="A129" s="292"/>
      <c r="B129" s="8"/>
      <c r="C129" s="8"/>
      <c r="D129" s="9"/>
      <c r="E129" s="10" t="s">
        <v>2</v>
      </c>
      <c r="F129" s="11"/>
      <c r="G129" s="302"/>
      <c r="H129" s="303"/>
      <c r="I129" s="304"/>
      <c r="J129" s="12" t="s">
        <v>39</v>
      </c>
      <c r="K129" s="13"/>
      <c r="L129" s="13"/>
      <c r="M129" s="14"/>
      <c r="N129" s="2"/>
      <c r="V129" s="50"/>
    </row>
    <row r="130" spans="1:22" ht="21.6" thickTop="1" thickBot="1" x14ac:dyDescent="0.3">
      <c r="A130" s="290">
        <f t="shared" ref="A130" si="25">A126+1</f>
        <v>29</v>
      </c>
      <c r="B130" s="210" t="s">
        <v>29</v>
      </c>
      <c r="C130" s="210" t="s">
        <v>31</v>
      </c>
      <c r="D130" s="210" t="s">
        <v>18</v>
      </c>
      <c r="E130" s="293" t="s">
        <v>33</v>
      </c>
      <c r="F130" s="293"/>
      <c r="G130" s="293" t="s">
        <v>24</v>
      </c>
      <c r="H130" s="294"/>
      <c r="I130" s="219"/>
      <c r="J130" s="42" t="s">
        <v>0</v>
      </c>
      <c r="K130" s="43"/>
      <c r="L130" s="43"/>
      <c r="M130" s="44"/>
      <c r="N130" s="2"/>
      <c r="V130" s="50"/>
    </row>
    <row r="131" spans="1:22" ht="13.8" thickBot="1" x14ac:dyDescent="0.3">
      <c r="A131" s="291"/>
      <c r="B131" s="7"/>
      <c r="C131" s="7"/>
      <c r="D131" s="4"/>
      <c r="E131" s="7"/>
      <c r="F131" s="7"/>
      <c r="G131" s="295"/>
      <c r="H131" s="296"/>
      <c r="I131" s="297"/>
      <c r="J131" s="40" t="s">
        <v>37</v>
      </c>
      <c r="K131" s="40"/>
      <c r="L131" s="40"/>
      <c r="M131" s="41"/>
      <c r="N131" s="2"/>
      <c r="V131" s="50"/>
    </row>
    <row r="132" spans="1:22" ht="21" thickBot="1" x14ac:dyDescent="0.3">
      <c r="A132" s="291"/>
      <c r="B132" s="212" t="s">
        <v>30</v>
      </c>
      <c r="C132" s="212" t="s">
        <v>32</v>
      </c>
      <c r="D132" s="212" t="s">
        <v>17</v>
      </c>
      <c r="E132" s="298" t="s">
        <v>34</v>
      </c>
      <c r="F132" s="298"/>
      <c r="G132" s="299"/>
      <c r="H132" s="300"/>
      <c r="I132" s="301"/>
      <c r="J132" s="12" t="s">
        <v>38</v>
      </c>
      <c r="K132" s="13"/>
      <c r="L132" s="13"/>
      <c r="M132" s="14"/>
      <c r="N132" s="2"/>
      <c r="V132" s="50"/>
    </row>
    <row r="133" spans="1:22" ht="13.8" thickBot="1" x14ac:dyDescent="0.3">
      <c r="A133" s="292"/>
      <c r="B133" s="8"/>
      <c r="C133" s="8"/>
      <c r="D133" s="9"/>
      <c r="E133" s="10" t="s">
        <v>2</v>
      </c>
      <c r="F133" s="11"/>
      <c r="G133" s="302"/>
      <c r="H133" s="303"/>
      <c r="I133" s="304"/>
      <c r="J133" s="12" t="s">
        <v>39</v>
      </c>
      <c r="K133" s="13"/>
      <c r="L133" s="13"/>
      <c r="M133" s="14"/>
      <c r="N133" s="2"/>
      <c r="V133" s="50"/>
    </row>
    <row r="134" spans="1:22" ht="21.6" thickTop="1" thickBot="1" x14ac:dyDescent="0.3">
      <c r="A134" s="290">
        <f t="shared" ref="A134" si="26">A130+1</f>
        <v>30</v>
      </c>
      <c r="B134" s="210" t="s">
        <v>29</v>
      </c>
      <c r="C134" s="210" t="s">
        <v>31</v>
      </c>
      <c r="D134" s="210" t="s">
        <v>18</v>
      </c>
      <c r="E134" s="293" t="s">
        <v>33</v>
      </c>
      <c r="F134" s="293"/>
      <c r="G134" s="293" t="s">
        <v>24</v>
      </c>
      <c r="H134" s="294"/>
      <c r="I134" s="219"/>
      <c r="J134" s="42" t="s">
        <v>0</v>
      </c>
      <c r="K134" s="43"/>
      <c r="L134" s="43"/>
      <c r="M134" s="44"/>
      <c r="N134" s="2"/>
      <c r="V134" s="50"/>
    </row>
    <row r="135" spans="1:22" ht="13.8" thickBot="1" x14ac:dyDescent="0.3">
      <c r="A135" s="291"/>
      <c r="B135" s="7"/>
      <c r="C135" s="7"/>
      <c r="D135" s="4"/>
      <c r="E135" s="7"/>
      <c r="F135" s="7"/>
      <c r="G135" s="295"/>
      <c r="H135" s="296"/>
      <c r="I135" s="297"/>
      <c r="J135" s="40" t="s">
        <v>37</v>
      </c>
      <c r="K135" s="40"/>
      <c r="L135" s="40"/>
      <c r="M135" s="41"/>
      <c r="N135" s="2"/>
      <c r="V135" s="50"/>
    </row>
    <row r="136" spans="1:22" ht="21" thickBot="1" x14ac:dyDescent="0.3">
      <c r="A136" s="291"/>
      <c r="B136" s="212" t="s">
        <v>30</v>
      </c>
      <c r="C136" s="212" t="s">
        <v>32</v>
      </c>
      <c r="D136" s="212" t="s">
        <v>17</v>
      </c>
      <c r="E136" s="298" t="s">
        <v>34</v>
      </c>
      <c r="F136" s="298"/>
      <c r="G136" s="299"/>
      <c r="H136" s="300"/>
      <c r="I136" s="301"/>
      <c r="J136" s="12" t="s">
        <v>38</v>
      </c>
      <c r="K136" s="13"/>
      <c r="L136" s="13"/>
      <c r="M136" s="14"/>
      <c r="N136" s="2"/>
      <c r="V136" s="50"/>
    </row>
    <row r="137" spans="1:22" ht="13.8" thickBot="1" x14ac:dyDescent="0.3">
      <c r="A137" s="292"/>
      <c r="B137" s="8"/>
      <c r="C137" s="8"/>
      <c r="D137" s="9"/>
      <c r="E137" s="10" t="s">
        <v>2</v>
      </c>
      <c r="F137" s="11"/>
      <c r="G137" s="302"/>
      <c r="H137" s="303"/>
      <c r="I137" s="304"/>
      <c r="J137" s="12" t="s">
        <v>39</v>
      </c>
      <c r="K137" s="13"/>
      <c r="L137" s="13"/>
      <c r="M137" s="14"/>
      <c r="N137" s="2"/>
      <c r="V137" s="50"/>
    </row>
    <row r="138" spans="1:22" ht="21.6" thickTop="1" thickBot="1" x14ac:dyDescent="0.3">
      <c r="A138" s="290">
        <f t="shared" ref="A138" si="27">A134+1</f>
        <v>31</v>
      </c>
      <c r="B138" s="210" t="s">
        <v>29</v>
      </c>
      <c r="C138" s="210" t="s">
        <v>31</v>
      </c>
      <c r="D138" s="210" t="s">
        <v>18</v>
      </c>
      <c r="E138" s="293" t="s">
        <v>33</v>
      </c>
      <c r="F138" s="293"/>
      <c r="G138" s="293" t="s">
        <v>24</v>
      </c>
      <c r="H138" s="294"/>
      <c r="I138" s="219"/>
      <c r="J138" s="42" t="s">
        <v>0</v>
      </c>
      <c r="K138" s="43"/>
      <c r="L138" s="43"/>
      <c r="M138" s="44"/>
      <c r="N138" s="2"/>
      <c r="V138" s="50"/>
    </row>
    <row r="139" spans="1:22" ht="13.8" thickBot="1" x14ac:dyDescent="0.3">
      <c r="A139" s="291"/>
      <c r="B139" s="7"/>
      <c r="C139" s="7"/>
      <c r="D139" s="4"/>
      <c r="E139" s="7"/>
      <c r="F139" s="7"/>
      <c r="G139" s="295"/>
      <c r="H139" s="296"/>
      <c r="I139" s="297"/>
      <c r="J139" s="40" t="s">
        <v>37</v>
      </c>
      <c r="K139" s="40"/>
      <c r="L139" s="40"/>
      <c r="M139" s="41"/>
      <c r="N139" s="2"/>
      <c r="V139" s="50"/>
    </row>
    <row r="140" spans="1:22" ht="21" thickBot="1" x14ac:dyDescent="0.3">
      <c r="A140" s="291"/>
      <c r="B140" s="212" t="s">
        <v>30</v>
      </c>
      <c r="C140" s="212" t="s">
        <v>32</v>
      </c>
      <c r="D140" s="212" t="s">
        <v>17</v>
      </c>
      <c r="E140" s="298" t="s">
        <v>34</v>
      </c>
      <c r="F140" s="298"/>
      <c r="G140" s="299"/>
      <c r="H140" s="300"/>
      <c r="I140" s="301"/>
      <c r="J140" s="12" t="s">
        <v>38</v>
      </c>
      <c r="K140" s="13"/>
      <c r="L140" s="13"/>
      <c r="M140" s="14"/>
      <c r="N140" s="2"/>
      <c r="V140" s="50"/>
    </row>
    <row r="141" spans="1:22" ht="13.8" thickBot="1" x14ac:dyDescent="0.3">
      <c r="A141" s="292"/>
      <c r="B141" s="8"/>
      <c r="C141" s="8"/>
      <c r="D141" s="9"/>
      <c r="E141" s="10" t="s">
        <v>2</v>
      </c>
      <c r="F141" s="11"/>
      <c r="G141" s="302"/>
      <c r="H141" s="303"/>
      <c r="I141" s="304"/>
      <c r="J141" s="12" t="s">
        <v>39</v>
      </c>
      <c r="K141" s="13"/>
      <c r="L141" s="13"/>
      <c r="M141" s="14"/>
      <c r="N141" s="2"/>
      <c r="V141" s="50"/>
    </row>
    <row r="142" spans="1:22" ht="21.6" thickTop="1" thickBot="1" x14ac:dyDescent="0.3">
      <c r="A142" s="290">
        <f t="shared" ref="A142" si="28">A138+1</f>
        <v>32</v>
      </c>
      <c r="B142" s="210" t="s">
        <v>29</v>
      </c>
      <c r="C142" s="210" t="s">
        <v>31</v>
      </c>
      <c r="D142" s="210" t="s">
        <v>18</v>
      </c>
      <c r="E142" s="293" t="s">
        <v>33</v>
      </c>
      <c r="F142" s="293"/>
      <c r="G142" s="293" t="s">
        <v>24</v>
      </c>
      <c r="H142" s="294"/>
      <c r="I142" s="219"/>
      <c r="J142" s="42" t="s">
        <v>0</v>
      </c>
      <c r="K142" s="43"/>
      <c r="L142" s="43"/>
      <c r="M142" s="44"/>
      <c r="N142" s="2"/>
      <c r="V142" s="50"/>
    </row>
    <row r="143" spans="1:22" ht="13.8" thickBot="1" x14ac:dyDescent="0.3">
      <c r="A143" s="291"/>
      <c r="B143" s="7"/>
      <c r="C143" s="7"/>
      <c r="D143" s="4"/>
      <c r="E143" s="7"/>
      <c r="F143" s="7"/>
      <c r="G143" s="295"/>
      <c r="H143" s="296"/>
      <c r="I143" s="297"/>
      <c r="J143" s="40" t="s">
        <v>37</v>
      </c>
      <c r="K143" s="40"/>
      <c r="L143" s="40"/>
      <c r="M143" s="41"/>
      <c r="N143" s="2"/>
      <c r="V143" s="50"/>
    </row>
    <row r="144" spans="1:22" ht="21" thickBot="1" x14ac:dyDescent="0.3">
      <c r="A144" s="291"/>
      <c r="B144" s="212" t="s">
        <v>30</v>
      </c>
      <c r="C144" s="212" t="s">
        <v>32</v>
      </c>
      <c r="D144" s="212" t="s">
        <v>17</v>
      </c>
      <c r="E144" s="298" t="s">
        <v>34</v>
      </c>
      <c r="F144" s="298"/>
      <c r="G144" s="299"/>
      <c r="H144" s="300"/>
      <c r="I144" s="301"/>
      <c r="J144" s="12" t="s">
        <v>38</v>
      </c>
      <c r="K144" s="13"/>
      <c r="L144" s="13"/>
      <c r="M144" s="14"/>
      <c r="N144" s="2"/>
      <c r="V144" s="50"/>
    </row>
    <row r="145" spans="1:22" ht="13.8" thickBot="1" x14ac:dyDescent="0.3">
      <c r="A145" s="292"/>
      <c r="B145" s="8"/>
      <c r="C145" s="8"/>
      <c r="D145" s="9"/>
      <c r="E145" s="10" t="s">
        <v>2</v>
      </c>
      <c r="F145" s="11"/>
      <c r="G145" s="302"/>
      <c r="H145" s="303"/>
      <c r="I145" s="304"/>
      <c r="J145" s="12" t="s">
        <v>39</v>
      </c>
      <c r="K145" s="13"/>
      <c r="L145" s="13"/>
      <c r="M145" s="14"/>
      <c r="N145" s="2"/>
      <c r="V145" s="50"/>
    </row>
    <row r="146" spans="1:22" ht="21.6" thickTop="1" thickBot="1" x14ac:dyDescent="0.3">
      <c r="A146" s="290">
        <f t="shared" ref="A146" si="29">A142+1</f>
        <v>33</v>
      </c>
      <c r="B146" s="210" t="s">
        <v>29</v>
      </c>
      <c r="C146" s="210" t="s">
        <v>31</v>
      </c>
      <c r="D146" s="210" t="s">
        <v>18</v>
      </c>
      <c r="E146" s="293" t="s">
        <v>33</v>
      </c>
      <c r="F146" s="293"/>
      <c r="G146" s="293" t="s">
        <v>24</v>
      </c>
      <c r="H146" s="294"/>
      <c r="I146" s="219"/>
      <c r="J146" s="42" t="s">
        <v>0</v>
      </c>
      <c r="K146" s="43"/>
      <c r="L146" s="43"/>
      <c r="M146" s="44"/>
      <c r="N146" s="2"/>
      <c r="V146" s="50"/>
    </row>
    <row r="147" spans="1:22" ht="13.8" thickBot="1" x14ac:dyDescent="0.3">
      <c r="A147" s="291"/>
      <c r="B147" s="7"/>
      <c r="C147" s="7"/>
      <c r="D147" s="4"/>
      <c r="E147" s="7"/>
      <c r="F147" s="7"/>
      <c r="G147" s="295"/>
      <c r="H147" s="296"/>
      <c r="I147" s="297"/>
      <c r="J147" s="40" t="s">
        <v>37</v>
      </c>
      <c r="K147" s="40"/>
      <c r="L147" s="40"/>
      <c r="M147" s="41"/>
      <c r="N147" s="2"/>
      <c r="V147" s="50"/>
    </row>
    <row r="148" spans="1:22" ht="21" thickBot="1" x14ac:dyDescent="0.3">
      <c r="A148" s="291"/>
      <c r="B148" s="212" t="s">
        <v>30</v>
      </c>
      <c r="C148" s="212" t="s">
        <v>32</v>
      </c>
      <c r="D148" s="212" t="s">
        <v>17</v>
      </c>
      <c r="E148" s="298" t="s">
        <v>34</v>
      </c>
      <c r="F148" s="298"/>
      <c r="G148" s="299"/>
      <c r="H148" s="300"/>
      <c r="I148" s="301"/>
      <c r="J148" s="12" t="s">
        <v>38</v>
      </c>
      <c r="K148" s="13"/>
      <c r="L148" s="13"/>
      <c r="M148" s="14"/>
      <c r="N148" s="2"/>
      <c r="V148" s="50"/>
    </row>
    <row r="149" spans="1:22" ht="13.8" thickBot="1" x14ac:dyDescent="0.3">
      <c r="A149" s="292"/>
      <c r="B149" s="8"/>
      <c r="C149" s="8"/>
      <c r="D149" s="9"/>
      <c r="E149" s="10" t="s">
        <v>2</v>
      </c>
      <c r="F149" s="11"/>
      <c r="G149" s="302"/>
      <c r="H149" s="303"/>
      <c r="I149" s="304"/>
      <c r="J149" s="12" t="s">
        <v>39</v>
      </c>
      <c r="K149" s="13"/>
      <c r="L149" s="13"/>
      <c r="M149" s="14"/>
      <c r="N149" s="2"/>
      <c r="V149" s="50"/>
    </row>
    <row r="150" spans="1:22" ht="21.6" thickTop="1" thickBot="1" x14ac:dyDescent="0.3">
      <c r="A150" s="290">
        <f t="shared" ref="A150" si="30">A146+1</f>
        <v>34</v>
      </c>
      <c r="B150" s="210" t="s">
        <v>29</v>
      </c>
      <c r="C150" s="210" t="s">
        <v>31</v>
      </c>
      <c r="D150" s="210" t="s">
        <v>18</v>
      </c>
      <c r="E150" s="293" t="s">
        <v>33</v>
      </c>
      <c r="F150" s="293"/>
      <c r="G150" s="293" t="s">
        <v>24</v>
      </c>
      <c r="H150" s="294"/>
      <c r="I150" s="219"/>
      <c r="J150" s="42" t="s">
        <v>0</v>
      </c>
      <c r="K150" s="43"/>
      <c r="L150" s="43"/>
      <c r="M150" s="44"/>
      <c r="N150" s="2"/>
      <c r="V150" s="50"/>
    </row>
    <row r="151" spans="1:22" ht="13.8" thickBot="1" x14ac:dyDescent="0.3">
      <c r="A151" s="291"/>
      <c r="B151" s="7"/>
      <c r="C151" s="7"/>
      <c r="D151" s="4"/>
      <c r="E151" s="7"/>
      <c r="F151" s="7"/>
      <c r="G151" s="295"/>
      <c r="H151" s="296"/>
      <c r="I151" s="297"/>
      <c r="J151" s="40" t="s">
        <v>37</v>
      </c>
      <c r="K151" s="40"/>
      <c r="L151" s="40"/>
      <c r="M151" s="41"/>
      <c r="N151" s="2"/>
      <c r="V151" s="50"/>
    </row>
    <row r="152" spans="1:22" ht="21" thickBot="1" x14ac:dyDescent="0.3">
      <c r="A152" s="291"/>
      <c r="B152" s="212" t="s">
        <v>30</v>
      </c>
      <c r="C152" s="212" t="s">
        <v>32</v>
      </c>
      <c r="D152" s="212" t="s">
        <v>17</v>
      </c>
      <c r="E152" s="298" t="s">
        <v>34</v>
      </c>
      <c r="F152" s="298"/>
      <c r="G152" s="299"/>
      <c r="H152" s="300"/>
      <c r="I152" s="301"/>
      <c r="J152" s="12" t="s">
        <v>38</v>
      </c>
      <c r="K152" s="13"/>
      <c r="L152" s="13"/>
      <c r="M152" s="14"/>
      <c r="N152" s="2"/>
      <c r="V152" s="50"/>
    </row>
    <row r="153" spans="1:22" ht="13.8" thickBot="1" x14ac:dyDescent="0.3">
      <c r="A153" s="292"/>
      <c r="B153" s="8"/>
      <c r="C153" s="8"/>
      <c r="D153" s="9"/>
      <c r="E153" s="10" t="s">
        <v>2</v>
      </c>
      <c r="F153" s="11"/>
      <c r="G153" s="302"/>
      <c r="H153" s="303"/>
      <c r="I153" s="304"/>
      <c r="J153" s="12" t="s">
        <v>39</v>
      </c>
      <c r="K153" s="13"/>
      <c r="L153" s="13"/>
      <c r="M153" s="14"/>
      <c r="N153" s="2"/>
      <c r="V153" s="50"/>
    </row>
    <row r="154" spans="1:22" ht="21.6" thickTop="1" thickBot="1" x14ac:dyDescent="0.3">
      <c r="A154" s="290">
        <f t="shared" ref="A154" si="31">A150+1</f>
        <v>35</v>
      </c>
      <c r="B154" s="210" t="s">
        <v>29</v>
      </c>
      <c r="C154" s="210" t="s">
        <v>31</v>
      </c>
      <c r="D154" s="210" t="s">
        <v>18</v>
      </c>
      <c r="E154" s="293" t="s">
        <v>33</v>
      </c>
      <c r="F154" s="293"/>
      <c r="G154" s="293" t="s">
        <v>24</v>
      </c>
      <c r="H154" s="294"/>
      <c r="I154" s="219"/>
      <c r="J154" s="42" t="s">
        <v>0</v>
      </c>
      <c r="K154" s="43"/>
      <c r="L154" s="43"/>
      <c r="M154" s="44"/>
      <c r="N154" s="2"/>
      <c r="V154" s="50"/>
    </row>
    <row r="155" spans="1:22" ht="13.8" thickBot="1" x14ac:dyDescent="0.3">
      <c r="A155" s="291"/>
      <c r="B155" s="7"/>
      <c r="C155" s="7"/>
      <c r="D155" s="4"/>
      <c r="E155" s="7"/>
      <c r="F155" s="7"/>
      <c r="G155" s="295"/>
      <c r="H155" s="296"/>
      <c r="I155" s="297"/>
      <c r="J155" s="40" t="s">
        <v>37</v>
      </c>
      <c r="K155" s="40"/>
      <c r="L155" s="40"/>
      <c r="M155" s="41"/>
      <c r="N155" s="2"/>
      <c r="V155" s="50"/>
    </row>
    <row r="156" spans="1:22" ht="21" thickBot="1" x14ac:dyDescent="0.3">
      <c r="A156" s="291"/>
      <c r="B156" s="212" t="s">
        <v>30</v>
      </c>
      <c r="C156" s="212" t="s">
        <v>32</v>
      </c>
      <c r="D156" s="212" t="s">
        <v>17</v>
      </c>
      <c r="E156" s="298" t="s">
        <v>34</v>
      </c>
      <c r="F156" s="298"/>
      <c r="G156" s="299"/>
      <c r="H156" s="300"/>
      <c r="I156" s="301"/>
      <c r="J156" s="12" t="s">
        <v>38</v>
      </c>
      <c r="K156" s="13"/>
      <c r="L156" s="13"/>
      <c r="M156" s="14"/>
      <c r="N156" s="2"/>
      <c r="V156" s="50"/>
    </row>
    <row r="157" spans="1:22" ht="13.8" thickBot="1" x14ac:dyDescent="0.3">
      <c r="A157" s="292"/>
      <c r="B157" s="8"/>
      <c r="C157" s="8"/>
      <c r="D157" s="9"/>
      <c r="E157" s="10" t="s">
        <v>2</v>
      </c>
      <c r="F157" s="11"/>
      <c r="G157" s="302"/>
      <c r="H157" s="303"/>
      <c r="I157" s="304"/>
      <c r="J157" s="12" t="s">
        <v>39</v>
      </c>
      <c r="K157" s="13"/>
      <c r="L157" s="13"/>
      <c r="M157" s="14"/>
      <c r="N157" s="2"/>
      <c r="V157" s="50"/>
    </row>
    <row r="158" spans="1:22" ht="21.6" thickTop="1" thickBot="1" x14ac:dyDescent="0.3">
      <c r="A158" s="290">
        <f t="shared" ref="A158" si="32">A154+1</f>
        <v>36</v>
      </c>
      <c r="B158" s="210" t="s">
        <v>29</v>
      </c>
      <c r="C158" s="210" t="s">
        <v>31</v>
      </c>
      <c r="D158" s="210" t="s">
        <v>18</v>
      </c>
      <c r="E158" s="293" t="s">
        <v>33</v>
      </c>
      <c r="F158" s="293"/>
      <c r="G158" s="293" t="s">
        <v>24</v>
      </c>
      <c r="H158" s="294"/>
      <c r="I158" s="219"/>
      <c r="J158" s="42" t="s">
        <v>0</v>
      </c>
      <c r="K158" s="43"/>
      <c r="L158" s="43"/>
      <c r="M158" s="44"/>
      <c r="N158" s="2"/>
      <c r="V158" s="50"/>
    </row>
    <row r="159" spans="1:22" ht="13.8" thickBot="1" x14ac:dyDescent="0.3">
      <c r="A159" s="291"/>
      <c r="B159" s="7"/>
      <c r="C159" s="7"/>
      <c r="D159" s="4"/>
      <c r="E159" s="7"/>
      <c r="F159" s="7"/>
      <c r="G159" s="295"/>
      <c r="H159" s="296"/>
      <c r="I159" s="297"/>
      <c r="J159" s="40" t="s">
        <v>37</v>
      </c>
      <c r="K159" s="40"/>
      <c r="L159" s="40"/>
      <c r="M159" s="41"/>
      <c r="N159" s="2"/>
      <c r="V159" s="50"/>
    </row>
    <row r="160" spans="1:22" ht="21" thickBot="1" x14ac:dyDescent="0.3">
      <c r="A160" s="291"/>
      <c r="B160" s="212" t="s">
        <v>30</v>
      </c>
      <c r="C160" s="212" t="s">
        <v>32</v>
      </c>
      <c r="D160" s="212" t="s">
        <v>17</v>
      </c>
      <c r="E160" s="298" t="s">
        <v>34</v>
      </c>
      <c r="F160" s="298"/>
      <c r="G160" s="299"/>
      <c r="H160" s="300"/>
      <c r="I160" s="301"/>
      <c r="J160" s="12" t="s">
        <v>38</v>
      </c>
      <c r="K160" s="13"/>
      <c r="L160" s="13"/>
      <c r="M160" s="14"/>
      <c r="N160" s="2"/>
      <c r="V160" s="50"/>
    </row>
    <row r="161" spans="1:22" ht="13.8" thickBot="1" x14ac:dyDescent="0.3">
      <c r="A161" s="292"/>
      <c r="B161" s="8"/>
      <c r="C161" s="8"/>
      <c r="D161" s="9"/>
      <c r="E161" s="10" t="s">
        <v>2</v>
      </c>
      <c r="F161" s="11"/>
      <c r="G161" s="302"/>
      <c r="H161" s="303"/>
      <c r="I161" s="304"/>
      <c r="J161" s="12" t="s">
        <v>39</v>
      </c>
      <c r="K161" s="13"/>
      <c r="L161" s="13"/>
      <c r="M161" s="14"/>
      <c r="N161" s="2"/>
      <c r="V161" s="50"/>
    </row>
    <row r="162" spans="1:22" ht="21.6" thickTop="1" thickBot="1" x14ac:dyDescent="0.3">
      <c r="A162" s="290">
        <f t="shared" ref="A162" si="33">A158+1</f>
        <v>37</v>
      </c>
      <c r="B162" s="210" t="s">
        <v>29</v>
      </c>
      <c r="C162" s="210" t="s">
        <v>31</v>
      </c>
      <c r="D162" s="210" t="s">
        <v>18</v>
      </c>
      <c r="E162" s="293" t="s">
        <v>33</v>
      </c>
      <c r="F162" s="293"/>
      <c r="G162" s="293" t="s">
        <v>24</v>
      </c>
      <c r="H162" s="294"/>
      <c r="I162" s="219"/>
      <c r="J162" s="42" t="s">
        <v>0</v>
      </c>
      <c r="K162" s="43"/>
      <c r="L162" s="43"/>
      <c r="M162" s="44"/>
      <c r="N162" s="2"/>
      <c r="V162" s="50"/>
    </row>
    <row r="163" spans="1:22" ht="13.8" thickBot="1" x14ac:dyDescent="0.3">
      <c r="A163" s="291"/>
      <c r="B163" s="7"/>
      <c r="C163" s="7"/>
      <c r="D163" s="4"/>
      <c r="E163" s="7"/>
      <c r="F163" s="7"/>
      <c r="G163" s="295"/>
      <c r="H163" s="296"/>
      <c r="I163" s="297"/>
      <c r="J163" s="40" t="s">
        <v>37</v>
      </c>
      <c r="K163" s="40"/>
      <c r="L163" s="40"/>
      <c r="M163" s="41"/>
      <c r="N163" s="2"/>
      <c r="V163" s="50"/>
    </row>
    <row r="164" spans="1:22" ht="21" thickBot="1" x14ac:dyDescent="0.3">
      <c r="A164" s="291"/>
      <c r="B164" s="212" t="s">
        <v>30</v>
      </c>
      <c r="C164" s="212" t="s">
        <v>32</v>
      </c>
      <c r="D164" s="212" t="s">
        <v>17</v>
      </c>
      <c r="E164" s="298" t="s">
        <v>34</v>
      </c>
      <c r="F164" s="298"/>
      <c r="G164" s="299"/>
      <c r="H164" s="300"/>
      <c r="I164" s="301"/>
      <c r="J164" s="12" t="s">
        <v>38</v>
      </c>
      <c r="K164" s="13"/>
      <c r="L164" s="13"/>
      <c r="M164" s="14"/>
      <c r="N164" s="2"/>
      <c r="V164" s="50"/>
    </row>
    <row r="165" spans="1:22" ht="13.8" thickBot="1" x14ac:dyDescent="0.3">
      <c r="A165" s="292"/>
      <c r="B165" s="8"/>
      <c r="C165" s="8"/>
      <c r="D165" s="9"/>
      <c r="E165" s="10" t="s">
        <v>2</v>
      </c>
      <c r="F165" s="11"/>
      <c r="G165" s="302"/>
      <c r="H165" s="303"/>
      <c r="I165" s="304"/>
      <c r="J165" s="12" t="s">
        <v>39</v>
      </c>
      <c r="K165" s="13"/>
      <c r="L165" s="13"/>
      <c r="M165" s="14"/>
      <c r="N165" s="2"/>
      <c r="V165" s="50"/>
    </row>
    <row r="166" spans="1:22" ht="21.6" thickTop="1" thickBot="1" x14ac:dyDescent="0.3">
      <c r="A166" s="290">
        <f t="shared" ref="A166" si="34">A162+1</f>
        <v>38</v>
      </c>
      <c r="B166" s="210" t="s">
        <v>29</v>
      </c>
      <c r="C166" s="210" t="s">
        <v>31</v>
      </c>
      <c r="D166" s="210" t="s">
        <v>18</v>
      </c>
      <c r="E166" s="293" t="s">
        <v>33</v>
      </c>
      <c r="F166" s="293"/>
      <c r="G166" s="293" t="s">
        <v>24</v>
      </c>
      <c r="H166" s="294"/>
      <c r="I166" s="219"/>
      <c r="J166" s="42" t="s">
        <v>0</v>
      </c>
      <c r="K166" s="43"/>
      <c r="L166" s="43"/>
      <c r="M166" s="44"/>
      <c r="N166" s="2"/>
      <c r="V166" s="50"/>
    </row>
    <row r="167" spans="1:22" ht="13.8" thickBot="1" x14ac:dyDescent="0.3">
      <c r="A167" s="291"/>
      <c r="B167" s="7"/>
      <c r="C167" s="7"/>
      <c r="D167" s="4"/>
      <c r="E167" s="7"/>
      <c r="F167" s="7"/>
      <c r="G167" s="295"/>
      <c r="H167" s="296"/>
      <c r="I167" s="297"/>
      <c r="J167" s="40" t="s">
        <v>37</v>
      </c>
      <c r="K167" s="40"/>
      <c r="L167" s="40"/>
      <c r="M167" s="41"/>
      <c r="N167" s="2"/>
      <c r="V167" s="50"/>
    </row>
    <row r="168" spans="1:22" ht="21" thickBot="1" x14ac:dyDescent="0.3">
      <c r="A168" s="291"/>
      <c r="B168" s="212" t="s">
        <v>30</v>
      </c>
      <c r="C168" s="212" t="s">
        <v>32</v>
      </c>
      <c r="D168" s="212" t="s">
        <v>17</v>
      </c>
      <c r="E168" s="298" t="s">
        <v>34</v>
      </c>
      <c r="F168" s="298"/>
      <c r="G168" s="299"/>
      <c r="H168" s="300"/>
      <c r="I168" s="301"/>
      <c r="J168" s="12" t="s">
        <v>38</v>
      </c>
      <c r="K168" s="13"/>
      <c r="L168" s="13"/>
      <c r="M168" s="14"/>
      <c r="N168" s="2"/>
      <c r="V168" s="50"/>
    </row>
    <row r="169" spans="1:22" ht="13.8" thickBot="1" x14ac:dyDescent="0.3">
      <c r="A169" s="292"/>
      <c r="B169" s="8"/>
      <c r="C169" s="8"/>
      <c r="D169" s="9"/>
      <c r="E169" s="10" t="s">
        <v>2</v>
      </c>
      <c r="F169" s="11"/>
      <c r="G169" s="302"/>
      <c r="H169" s="303"/>
      <c r="I169" s="304"/>
      <c r="J169" s="12" t="s">
        <v>39</v>
      </c>
      <c r="K169" s="13"/>
      <c r="L169" s="13"/>
      <c r="M169" s="14"/>
      <c r="N169" s="2"/>
      <c r="V169" s="50"/>
    </row>
    <row r="170" spans="1:22" ht="21.6" thickTop="1" thickBot="1" x14ac:dyDescent="0.3">
      <c r="A170" s="290">
        <f t="shared" ref="A170" si="35">A166+1</f>
        <v>39</v>
      </c>
      <c r="B170" s="210" t="s">
        <v>29</v>
      </c>
      <c r="C170" s="210" t="s">
        <v>31</v>
      </c>
      <c r="D170" s="210" t="s">
        <v>18</v>
      </c>
      <c r="E170" s="293" t="s">
        <v>33</v>
      </c>
      <c r="F170" s="293"/>
      <c r="G170" s="293" t="s">
        <v>24</v>
      </c>
      <c r="H170" s="294"/>
      <c r="I170" s="219"/>
      <c r="J170" s="42" t="s">
        <v>0</v>
      </c>
      <c r="K170" s="43"/>
      <c r="L170" s="43"/>
      <c r="M170" s="44"/>
      <c r="N170" s="2"/>
      <c r="V170" s="50"/>
    </row>
    <row r="171" spans="1:22" ht="13.8" thickBot="1" x14ac:dyDescent="0.3">
      <c r="A171" s="291"/>
      <c r="B171" s="7"/>
      <c r="C171" s="7"/>
      <c r="D171" s="4"/>
      <c r="E171" s="7"/>
      <c r="F171" s="7"/>
      <c r="G171" s="295"/>
      <c r="H171" s="296"/>
      <c r="I171" s="297"/>
      <c r="J171" s="40" t="s">
        <v>37</v>
      </c>
      <c r="K171" s="40"/>
      <c r="L171" s="40"/>
      <c r="M171" s="41"/>
      <c r="N171" s="2"/>
      <c r="V171" s="50"/>
    </row>
    <row r="172" spans="1:22" ht="21" thickBot="1" x14ac:dyDescent="0.3">
      <c r="A172" s="291"/>
      <c r="B172" s="212" t="s">
        <v>30</v>
      </c>
      <c r="C172" s="212" t="s">
        <v>32</v>
      </c>
      <c r="D172" s="212" t="s">
        <v>17</v>
      </c>
      <c r="E172" s="298" t="s">
        <v>34</v>
      </c>
      <c r="F172" s="298"/>
      <c r="G172" s="299"/>
      <c r="H172" s="300"/>
      <c r="I172" s="301"/>
      <c r="J172" s="12" t="s">
        <v>38</v>
      </c>
      <c r="K172" s="13"/>
      <c r="L172" s="13"/>
      <c r="M172" s="14"/>
      <c r="N172" s="2"/>
      <c r="V172" s="50"/>
    </row>
    <row r="173" spans="1:22" ht="13.8" thickBot="1" x14ac:dyDescent="0.3">
      <c r="A173" s="292"/>
      <c r="B173" s="8"/>
      <c r="C173" s="8"/>
      <c r="D173" s="9"/>
      <c r="E173" s="10" t="s">
        <v>2</v>
      </c>
      <c r="F173" s="11"/>
      <c r="G173" s="302"/>
      <c r="H173" s="303"/>
      <c r="I173" s="304"/>
      <c r="J173" s="12" t="s">
        <v>39</v>
      </c>
      <c r="K173" s="13"/>
      <c r="L173" s="13"/>
      <c r="M173" s="14"/>
      <c r="N173" s="2"/>
      <c r="V173" s="50"/>
    </row>
    <row r="174" spans="1:22" ht="21.6" thickTop="1" thickBot="1" x14ac:dyDescent="0.3">
      <c r="A174" s="290">
        <f t="shared" ref="A174" si="36">A170+1</f>
        <v>40</v>
      </c>
      <c r="B174" s="210" t="s">
        <v>29</v>
      </c>
      <c r="C174" s="210" t="s">
        <v>31</v>
      </c>
      <c r="D174" s="210" t="s">
        <v>18</v>
      </c>
      <c r="E174" s="293" t="s">
        <v>33</v>
      </c>
      <c r="F174" s="293"/>
      <c r="G174" s="293" t="s">
        <v>24</v>
      </c>
      <c r="H174" s="294"/>
      <c r="I174" s="219"/>
      <c r="J174" s="42" t="s">
        <v>0</v>
      </c>
      <c r="K174" s="43"/>
      <c r="L174" s="43"/>
      <c r="M174" s="44"/>
      <c r="N174" s="2"/>
      <c r="V174" s="50"/>
    </row>
    <row r="175" spans="1:22" ht="13.8" thickBot="1" x14ac:dyDescent="0.3">
      <c r="A175" s="291"/>
      <c r="B175" s="7"/>
      <c r="C175" s="7"/>
      <c r="D175" s="4"/>
      <c r="E175" s="7"/>
      <c r="F175" s="7"/>
      <c r="G175" s="295"/>
      <c r="H175" s="296"/>
      <c r="I175" s="297"/>
      <c r="J175" s="40" t="s">
        <v>37</v>
      </c>
      <c r="K175" s="40"/>
      <c r="L175" s="40"/>
      <c r="M175" s="41"/>
      <c r="N175" s="2"/>
      <c r="V175" s="50"/>
    </row>
    <row r="176" spans="1:22" ht="21" thickBot="1" x14ac:dyDescent="0.3">
      <c r="A176" s="291"/>
      <c r="B176" s="212" t="s">
        <v>30</v>
      </c>
      <c r="C176" s="212" t="s">
        <v>32</v>
      </c>
      <c r="D176" s="212" t="s">
        <v>17</v>
      </c>
      <c r="E176" s="298" t="s">
        <v>34</v>
      </c>
      <c r="F176" s="298"/>
      <c r="G176" s="299"/>
      <c r="H176" s="300"/>
      <c r="I176" s="301"/>
      <c r="J176" s="12" t="s">
        <v>38</v>
      </c>
      <c r="K176" s="13"/>
      <c r="L176" s="13"/>
      <c r="M176" s="14"/>
      <c r="N176" s="2"/>
      <c r="V176" s="50"/>
    </row>
    <row r="177" spans="1:22" ht="13.8" thickBot="1" x14ac:dyDescent="0.3">
      <c r="A177" s="292"/>
      <c r="B177" s="8"/>
      <c r="C177" s="8"/>
      <c r="D177" s="9"/>
      <c r="E177" s="10" t="s">
        <v>2</v>
      </c>
      <c r="F177" s="11"/>
      <c r="G177" s="302"/>
      <c r="H177" s="303"/>
      <c r="I177" s="304"/>
      <c r="J177" s="12" t="s">
        <v>39</v>
      </c>
      <c r="K177" s="13"/>
      <c r="L177" s="13"/>
      <c r="M177" s="14"/>
      <c r="N177" s="2"/>
      <c r="V177" s="50"/>
    </row>
    <row r="178" spans="1:22" ht="21.6" thickTop="1" thickBot="1" x14ac:dyDescent="0.3">
      <c r="A178" s="290">
        <f t="shared" ref="A178" si="37">A174+1</f>
        <v>41</v>
      </c>
      <c r="B178" s="210" t="s">
        <v>29</v>
      </c>
      <c r="C178" s="210" t="s">
        <v>31</v>
      </c>
      <c r="D178" s="210" t="s">
        <v>18</v>
      </c>
      <c r="E178" s="293" t="s">
        <v>33</v>
      </c>
      <c r="F178" s="293"/>
      <c r="G178" s="293" t="s">
        <v>24</v>
      </c>
      <c r="H178" s="294"/>
      <c r="I178" s="219"/>
      <c r="J178" s="42" t="s">
        <v>0</v>
      </c>
      <c r="K178" s="43"/>
      <c r="L178" s="43"/>
      <c r="M178" s="44"/>
      <c r="N178" s="2"/>
      <c r="V178" s="50"/>
    </row>
    <row r="179" spans="1:22" ht="13.8" thickBot="1" x14ac:dyDescent="0.3">
      <c r="A179" s="291"/>
      <c r="B179" s="7"/>
      <c r="C179" s="7"/>
      <c r="D179" s="4"/>
      <c r="E179" s="7"/>
      <c r="F179" s="7"/>
      <c r="G179" s="295"/>
      <c r="H179" s="296"/>
      <c r="I179" s="297"/>
      <c r="J179" s="40" t="s">
        <v>37</v>
      </c>
      <c r="K179" s="40"/>
      <c r="L179" s="40"/>
      <c r="M179" s="41"/>
      <c r="N179" s="2"/>
      <c r="V179" s="50">
        <v>0</v>
      </c>
    </row>
    <row r="180" spans="1:22" ht="21" thickBot="1" x14ac:dyDescent="0.3">
      <c r="A180" s="291"/>
      <c r="B180" s="212" t="s">
        <v>30</v>
      </c>
      <c r="C180" s="212" t="s">
        <v>32</v>
      </c>
      <c r="D180" s="212" t="s">
        <v>17</v>
      </c>
      <c r="E180" s="298" t="s">
        <v>34</v>
      </c>
      <c r="F180" s="298"/>
      <c r="G180" s="299"/>
      <c r="H180" s="300"/>
      <c r="I180" s="301"/>
      <c r="J180" s="12" t="s">
        <v>38</v>
      </c>
      <c r="K180" s="13"/>
      <c r="L180" s="13"/>
      <c r="M180" s="14"/>
      <c r="N180" s="2"/>
      <c r="V180" s="50"/>
    </row>
    <row r="181" spans="1:22" ht="13.8" thickBot="1" x14ac:dyDescent="0.3">
      <c r="A181" s="292"/>
      <c r="B181" s="8"/>
      <c r="C181" s="8"/>
      <c r="D181" s="9"/>
      <c r="E181" s="10" t="s">
        <v>2</v>
      </c>
      <c r="F181" s="11"/>
      <c r="G181" s="302"/>
      <c r="H181" s="303"/>
      <c r="I181" s="304"/>
      <c r="J181" s="12" t="s">
        <v>39</v>
      </c>
      <c r="K181" s="13"/>
      <c r="L181" s="13"/>
      <c r="M181" s="14"/>
      <c r="N181" s="2"/>
      <c r="V181" s="50"/>
    </row>
    <row r="182" spans="1:22" ht="21.6" thickTop="1" thickBot="1" x14ac:dyDescent="0.3">
      <c r="A182" s="290">
        <f t="shared" ref="A182" si="38">A178+1</f>
        <v>42</v>
      </c>
      <c r="B182" s="210" t="s">
        <v>29</v>
      </c>
      <c r="C182" s="210" t="s">
        <v>31</v>
      </c>
      <c r="D182" s="210" t="s">
        <v>18</v>
      </c>
      <c r="E182" s="293" t="s">
        <v>33</v>
      </c>
      <c r="F182" s="293"/>
      <c r="G182" s="293" t="s">
        <v>24</v>
      </c>
      <c r="H182" s="294"/>
      <c r="I182" s="219"/>
      <c r="J182" s="42" t="s">
        <v>0</v>
      </c>
      <c r="K182" s="43"/>
      <c r="L182" s="43"/>
      <c r="M182" s="44"/>
      <c r="N182" s="2"/>
      <c r="V182" s="50"/>
    </row>
    <row r="183" spans="1:22" ht="13.8" thickBot="1" x14ac:dyDescent="0.3">
      <c r="A183" s="291"/>
      <c r="B183" s="7"/>
      <c r="C183" s="7"/>
      <c r="D183" s="4"/>
      <c r="E183" s="7"/>
      <c r="F183" s="7"/>
      <c r="G183" s="295"/>
      <c r="H183" s="296"/>
      <c r="I183" s="297"/>
      <c r="J183" s="40" t="s">
        <v>37</v>
      </c>
      <c r="K183" s="40"/>
      <c r="L183" s="40"/>
      <c r="M183" s="41"/>
      <c r="N183" s="2"/>
      <c r="V183" s="50">
        <v>0</v>
      </c>
    </row>
    <row r="184" spans="1:22" ht="21" thickBot="1" x14ac:dyDescent="0.3">
      <c r="A184" s="291"/>
      <c r="B184" s="212" t="s">
        <v>30</v>
      </c>
      <c r="C184" s="212" t="s">
        <v>32</v>
      </c>
      <c r="D184" s="212" t="s">
        <v>17</v>
      </c>
      <c r="E184" s="298" t="s">
        <v>34</v>
      </c>
      <c r="F184" s="298"/>
      <c r="G184" s="299"/>
      <c r="H184" s="300"/>
      <c r="I184" s="301"/>
      <c r="J184" s="12" t="s">
        <v>38</v>
      </c>
      <c r="K184" s="13"/>
      <c r="L184" s="13"/>
      <c r="M184" s="14"/>
      <c r="N184" s="2"/>
      <c r="V184" s="50"/>
    </row>
    <row r="185" spans="1:22" ht="13.8" thickBot="1" x14ac:dyDescent="0.3">
      <c r="A185" s="292"/>
      <c r="B185" s="8"/>
      <c r="C185" s="8"/>
      <c r="D185" s="9"/>
      <c r="E185" s="10" t="s">
        <v>2</v>
      </c>
      <c r="F185" s="11"/>
      <c r="G185" s="302"/>
      <c r="H185" s="303"/>
      <c r="I185" s="304"/>
      <c r="J185" s="12" t="s">
        <v>39</v>
      </c>
      <c r="K185" s="13"/>
      <c r="L185" s="13"/>
      <c r="M185" s="14"/>
      <c r="N185" s="2"/>
      <c r="V185" s="50"/>
    </row>
    <row r="186" spans="1:22" ht="21.6" thickTop="1" thickBot="1" x14ac:dyDescent="0.3">
      <c r="A186" s="290">
        <f t="shared" ref="A186" si="39">A182+1</f>
        <v>43</v>
      </c>
      <c r="B186" s="210" t="s">
        <v>29</v>
      </c>
      <c r="C186" s="210" t="s">
        <v>31</v>
      </c>
      <c r="D186" s="210" t="s">
        <v>18</v>
      </c>
      <c r="E186" s="293" t="s">
        <v>33</v>
      </c>
      <c r="F186" s="293"/>
      <c r="G186" s="293" t="s">
        <v>24</v>
      </c>
      <c r="H186" s="294"/>
      <c r="I186" s="219"/>
      <c r="J186" s="42" t="s">
        <v>0</v>
      </c>
      <c r="K186" s="43"/>
      <c r="L186" s="43"/>
      <c r="M186" s="44"/>
      <c r="N186" s="2"/>
      <c r="V186" s="50"/>
    </row>
    <row r="187" spans="1:22" ht="13.8" thickBot="1" x14ac:dyDescent="0.3">
      <c r="A187" s="291"/>
      <c r="B187" s="7"/>
      <c r="C187" s="7"/>
      <c r="D187" s="4"/>
      <c r="E187" s="7"/>
      <c r="F187" s="7"/>
      <c r="G187" s="295"/>
      <c r="H187" s="296"/>
      <c r="I187" s="297"/>
      <c r="J187" s="40" t="s">
        <v>37</v>
      </c>
      <c r="K187" s="40"/>
      <c r="L187" s="40"/>
      <c r="M187" s="41"/>
      <c r="N187" s="2"/>
      <c r="V187" s="50">
        <v>0</v>
      </c>
    </row>
    <row r="188" spans="1:22" ht="21" thickBot="1" x14ac:dyDescent="0.3">
      <c r="A188" s="291"/>
      <c r="B188" s="212" t="s">
        <v>30</v>
      </c>
      <c r="C188" s="212" t="s">
        <v>32</v>
      </c>
      <c r="D188" s="212" t="s">
        <v>17</v>
      </c>
      <c r="E188" s="298" t="s">
        <v>34</v>
      </c>
      <c r="F188" s="298"/>
      <c r="G188" s="299"/>
      <c r="H188" s="300"/>
      <c r="I188" s="301"/>
      <c r="J188" s="12" t="s">
        <v>38</v>
      </c>
      <c r="K188" s="13"/>
      <c r="L188" s="13"/>
      <c r="M188" s="14"/>
      <c r="N188" s="2"/>
      <c r="V188" s="50"/>
    </row>
    <row r="189" spans="1:22" ht="13.8" thickBot="1" x14ac:dyDescent="0.3">
      <c r="A189" s="292"/>
      <c r="B189" s="8"/>
      <c r="C189" s="8"/>
      <c r="D189" s="9"/>
      <c r="E189" s="10" t="s">
        <v>2</v>
      </c>
      <c r="F189" s="11"/>
      <c r="G189" s="302"/>
      <c r="H189" s="303"/>
      <c r="I189" s="304"/>
      <c r="J189" s="12" t="s">
        <v>39</v>
      </c>
      <c r="K189" s="13"/>
      <c r="L189" s="13"/>
      <c r="M189" s="14"/>
      <c r="N189" s="2"/>
      <c r="V189" s="50"/>
    </row>
    <row r="190" spans="1:22" ht="21.6" thickTop="1" thickBot="1" x14ac:dyDescent="0.3">
      <c r="A190" s="290">
        <f t="shared" ref="A190" si="40">A186+1</f>
        <v>44</v>
      </c>
      <c r="B190" s="210" t="s">
        <v>29</v>
      </c>
      <c r="C190" s="210" t="s">
        <v>31</v>
      </c>
      <c r="D190" s="210" t="s">
        <v>18</v>
      </c>
      <c r="E190" s="293" t="s">
        <v>33</v>
      </c>
      <c r="F190" s="293"/>
      <c r="G190" s="293" t="s">
        <v>24</v>
      </c>
      <c r="H190" s="294"/>
      <c r="I190" s="219"/>
      <c r="J190" s="42" t="s">
        <v>0</v>
      </c>
      <c r="K190" s="43"/>
      <c r="L190" s="43"/>
      <c r="M190" s="44"/>
      <c r="N190" s="2"/>
      <c r="V190" s="50"/>
    </row>
    <row r="191" spans="1:22" ht="13.8" thickBot="1" x14ac:dyDescent="0.3">
      <c r="A191" s="291"/>
      <c r="B191" s="7"/>
      <c r="C191" s="7"/>
      <c r="D191" s="4"/>
      <c r="E191" s="7"/>
      <c r="F191" s="7"/>
      <c r="G191" s="295"/>
      <c r="H191" s="296"/>
      <c r="I191" s="297"/>
      <c r="J191" s="40" t="s">
        <v>37</v>
      </c>
      <c r="K191" s="40"/>
      <c r="L191" s="40"/>
      <c r="M191" s="41"/>
      <c r="N191" s="2"/>
      <c r="V191" s="50">
        <v>0</v>
      </c>
    </row>
    <row r="192" spans="1:22" ht="21" thickBot="1" x14ac:dyDescent="0.3">
      <c r="A192" s="291"/>
      <c r="B192" s="212" t="s">
        <v>30</v>
      </c>
      <c r="C192" s="212" t="s">
        <v>32</v>
      </c>
      <c r="D192" s="212" t="s">
        <v>17</v>
      </c>
      <c r="E192" s="298" t="s">
        <v>34</v>
      </c>
      <c r="F192" s="298"/>
      <c r="G192" s="299"/>
      <c r="H192" s="300"/>
      <c r="I192" s="301"/>
      <c r="J192" s="12" t="s">
        <v>38</v>
      </c>
      <c r="K192" s="13"/>
      <c r="L192" s="13"/>
      <c r="M192" s="14"/>
      <c r="N192" s="2"/>
      <c r="V192" s="50"/>
    </row>
    <row r="193" spans="1:22" ht="13.8" thickBot="1" x14ac:dyDescent="0.3">
      <c r="A193" s="292"/>
      <c r="B193" s="8"/>
      <c r="C193" s="8"/>
      <c r="D193" s="9"/>
      <c r="E193" s="10" t="s">
        <v>2</v>
      </c>
      <c r="F193" s="11"/>
      <c r="G193" s="302"/>
      <c r="H193" s="303"/>
      <c r="I193" s="304"/>
      <c r="J193" s="12" t="s">
        <v>39</v>
      </c>
      <c r="K193" s="13"/>
      <c r="L193" s="13"/>
      <c r="M193" s="14"/>
      <c r="N193" s="2"/>
      <c r="V193" s="50"/>
    </row>
    <row r="194" spans="1:22" ht="21.6" thickTop="1" thickBot="1" x14ac:dyDescent="0.3">
      <c r="A194" s="290">
        <f t="shared" ref="A194" si="41">A190+1</f>
        <v>45</v>
      </c>
      <c r="B194" s="210" t="s">
        <v>29</v>
      </c>
      <c r="C194" s="210" t="s">
        <v>31</v>
      </c>
      <c r="D194" s="210" t="s">
        <v>18</v>
      </c>
      <c r="E194" s="293" t="s">
        <v>33</v>
      </c>
      <c r="F194" s="293"/>
      <c r="G194" s="293" t="s">
        <v>24</v>
      </c>
      <c r="H194" s="294"/>
      <c r="I194" s="219"/>
      <c r="J194" s="42" t="s">
        <v>0</v>
      </c>
      <c r="K194" s="43"/>
      <c r="L194" s="43"/>
      <c r="M194" s="44"/>
      <c r="N194" s="2"/>
      <c r="V194" s="50"/>
    </row>
    <row r="195" spans="1:22" ht="13.8" thickBot="1" x14ac:dyDescent="0.3">
      <c r="A195" s="291"/>
      <c r="B195" s="7"/>
      <c r="C195" s="7"/>
      <c r="D195" s="4"/>
      <c r="E195" s="7"/>
      <c r="F195" s="7"/>
      <c r="G195" s="295"/>
      <c r="H195" s="296"/>
      <c r="I195" s="297"/>
      <c r="J195" s="40" t="s">
        <v>37</v>
      </c>
      <c r="K195" s="40"/>
      <c r="L195" s="40"/>
      <c r="M195" s="41"/>
      <c r="N195" s="2"/>
      <c r="V195" s="50">
        <v>0</v>
      </c>
    </row>
    <row r="196" spans="1:22" ht="21" thickBot="1" x14ac:dyDescent="0.3">
      <c r="A196" s="291"/>
      <c r="B196" s="212" t="s">
        <v>30</v>
      </c>
      <c r="C196" s="212" t="s">
        <v>32</v>
      </c>
      <c r="D196" s="212" t="s">
        <v>17</v>
      </c>
      <c r="E196" s="298" t="s">
        <v>34</v>
      </c>
      <c r="F196" s="298"/>
      <c r="G196" s="299"/>
      <c r="H196" s="300"/>
      <c r="I196" s="301"/>
      <c r="J196" s="12" t="s">
        <v>38</v>
      </c>
      <c r="K196" s="13"/>
      <c r="L196" s="13"/>
      <c r="M196" s="14"/>
      <c r="N196" s="2"/>
      <c r="V196" s="50"/>
    </row>
    <row r="197" spans="1:22" ht="13.8" thickBot="1" x14ac:dyDescent="0.3">
      <c r="A197" s="292"/>
      <c r="B197" s="8"/>
      <c r="C197" s="8"/>
      <c r="D197" s="9"/>
      <c r="E197" s="10" t="s">
        <v>2</v>
      </c>
      <c r="F197" s="11"/>
      <c r="G197" s="302"/>
      <c r="H197" s="303"/>
      <c r="I197" s="304"/>
      <c r="J197" s="12" t="s">
        <v>39</v>
      </c>
      <c r="K197" s="13"/>
      <c r="L197" s="13"/>
      <c r="M197" s="14"/>
      <c r="N197" s="2"/>
      <c r="V197" s="50"/>
    </row>
    <row r="198" spans="1:22" ht="21.6" thickTop="1" thickBot="1" x14ac:dyDescent="0.3">
      <c r="A198" s="290">
        <f t="shared" ref="A198" si="42">A194+1</f>
        <v>46</v>
      </c>
      <c r="B198" s="210" t="s">
        <v>29</v>
      </c>
      <c r="C198" s="210" t="s">
        <v>31</v>
      </c>
      <c r="D198" s="210" t="s">
        <v>18</v>
      </c>
      <c r="E198" s="293" t="s">
        <v>33</v>
      </c>
      <c r="F198" s="293"/>
      <c r="G198" s="293" t="s">
        <v>24</v>
      </c>
      <c r="H198" s="294"/>
      <c r="I198" s="219"/>
      <c r="J198" s="42" t="s">
        <v>0</v>
      </c>
      <c r="K198" s="43"/>
      <c r="L198" s="43"/>
      <c r="M198" s="44"/>
      <c r="N198" s="2"/>
      <c r="V198" s="50"/>
    </row>
    <row r="199" spans="1:22" ht="13.8" thickBot="1" x14ac:dyDescent="0.3">
      <c r="A199" s="291"/>
      <c r="B199" s="7"/>
      <c r="C199" s="7"/>
      <c r="D199" s="4"/>
      <c r="E199" s="7"/>
      <c r="F199" s="7"/>
      <c r="G199" s="295"/>
      <c r="H199" s="296"/>
      <c r="I199" s="297"/>
      <c r="J199" s="40" t="s">
        <v>37</v>
      </c>
      <c r="K199" s="40"/>
      <c r="L199" s="40"/>
      <c r="M199" s="41"/>
      <c r="N199" s="2"/>
      <c r="V199" s="50">
        <v>0</v>
      </c>
    </row>
    <row r="200" spans="1:22" ht="21" thickBot="1" x14ac:dyDescent="0.3">
      <c r="A200" s="291"/>
      <c r="B200" s="212" t="s">
        <v>30</v>
      </c>
      <c r="C200" s="212" t="s">
        <v>32</v>
      </c>
      <c r="D200" s="212" t="s">
        <v>17</v>
      </c>
      <c r="E200" s="298" t="s">
        <v>34</v>
      </c>
      <c r="F200" s="298"/>
      <c r="G200" s="299"/>
      <c r="H200" s="300"/>
      <c r="I200" s="301"/>
      <c r="J200" s="12" t="s">
        <v>38</v>
      </c>
      <c r="K200" s="13"/>
      <c r="L200" s="13"/>
      <c r="M200" s="14"/>
      <c r="N200" s="2"/>
      <c r="V200" s="50"/>
    </row>
    <row r="201" spans="1:22" ht="13.8" thickBot="1" x14ac:dyDescent="0.3">
      <c r="A201" s="292"/>
      <c r="B201" s="8"/>
      <c r="C201" s="8"/>
      <c r="D201" s="9"/>
      <c r="E201" s="10" t="s">
        <v>2</v>
      </c>
      <c r="F201" s="11"/>
      <c r="G201" s="302"/>
      <c r="H201" s="303"/>
      <c r="I201" s="304"/>
      <c r="J201" s="12" t="s">
        <v>39</v>
      </c>
      <c r="K201" s="13"/>
      <c r="L201" s="13"/>
      <c r="M201" s="14"/>
      <c r="N201" s="2"/>
      <c r="V201" s="50"/>
    </row>
    <row r="202" spans="1:22" ht="21.6" thickTop="1" thickBot="1" x14ac:dyDescent="0.3">
      <c r="A202" s="290">
        <f t="shared" ref="A202" si="43">A198+1</f>
        <v>47</v>
      </c>
      <c r="B202" s="210" t="s">
        <v>29</v>
      </c>
      <c r="C202" s="210" t="s">
        <v>31</v>
      </c>
      <c r="D202" s="210" t="s">
        <v>18</v>
      </c>
      <c r="E202" s="293" t="s">
        <v>33</v>
      </c>
      <c r="F202" s="293"/>
      <c r="G202" s="293" t="s">
        <v>24</v>
      </c>
      <c r="H202" s="294"/>
      <c r="I202" s="219"/>
      <c r="J202" s="42" t="s">
        <v>0</v>
      </c>
      <c r="K202" s="43"/>
      <c r="L202" s="43"/>
      <c r="M202" s="44"/>
      <c r="N202" s="2"/>
      <c r="V202" s="50"/>
    </row>
    <row r="203" spans="1:22" ht="13.8" thickBot="1" x14ac:dyDescent="0.3">
      <c r="A203" s="291"/>
      <c r="B203" s="7"/>
      <c r="C203" s="7"/>
      <c r="D203" s="4"/>
      <c r="E203" s="7"/>
      <c r="F203" s="7"/>
      <c r="G203" s="295"/>
      <c r="H203" s="296"/>
      <c r="I203" s="297"/>
      <c r="J203" s="40" t="s">
        <v>37</v>
      </c>
      <c r="K203" s="40"/>
      <c r="L203" s="40"/>
      <c r="M203" s="41"/>
      <c r="N203" s="2"/>
      <c r="V203" s="50">
        <v>0</v>
      </c>
    </row>
    <row r="204" spans="1:22" ht="21" thickBot="1" x14ac:dyDescent="0.3">
      <c r="A204" s="291"/>
      <c r="B204" s="212" t="s">
        <v>30</v>
      </c>
      <c r="C204" s="212" t="s">
        <v>32</v>
      </c>
      <c r="D204" s="212" t="s">
        <v>17</v>
      </c>
      <c r="E204" s="298" t="s">
        <v>34</v>
      </c>
      <c r="F204" s="298"/>
      <c r="G204" s="299"/>
      <c r="H204" s="300"/>
      <c r="I204" s="301"/>
      <c r="J204" s="12" t="s">
        <v>38</v>
      </c>
      <c r="K204" s="13"/>
      <c r="L204" s="13"/>
      <c r="M204" s="14"/>
      <c r="N204" s="2"/>
      <c r="V204" s="50"/>
    </row>
    <row r="205" spans="1:22" ht="13.8" thickBot="1" x14ac:dyDescent="0.3">
      <c r="A205" s="292"/>
      <c r="B205" s="8"/>
      <c r="C205" s="8"/>
      <c r="D205" s="9"/>
      <c r="E205" s="10" t="s">
        <v>2</v>
      </c>
      <c r="F205" s="11"/>
      <c r="G205" s="302"/>
      <c r="H205" s="303"/>
      <c r="I205" s="304"/>
      <c r="J205" s="12" t="s">
        <v>39</v>
      </c>
      <c r="K205" s="13"/>
      <c r="L205" s="13"/>
      <c r="M205" s="14"/>
      <c r="N205" s="2"/>
      <c r="V205" s="50"/>
    </row>
    <row r="206" spans="1:22" ht="21.6" thickTop="1" thickBot="1" x14ac:dyDescent="0.3">
      <c r="A206" s="290">
        <f t="shared" ref="A206" si="44">A202+1</f>
        <v>48</v>
      </c>
      <c r="B206" s="210" t="s">
        <v>29</v>
      </c>
      <c r="C206" s="210" t="s">
        <v>31</v>
      </c>
      <c r="D206" s="210" t="s">
        <v>18</v>
      </c>
      <c r="E206" s="293" t="s">
        <v>33</v>
      </c>
      <c r="F206" s="293"/>
      <c r="G206" s="293" t="s">
        <v>24</v>
      </c>
      <c r="H206" s="294"/>
      <c r="I206" s="219"/>
      <c r="J206" s="42" t="s">
        <v>0</v>
      </c>
      <c r="K206" s="43"/>
      <c r="L206" s="43"/>
      <c r="M206" s="44"/>
      <c r="N206" s="2"/>
      <c r="V206" s="50"/>
    </row>
    <row r="207" spans="1:22" ht="13.8" thickBot="1" x14ac:dyDescent="0.3">
      <c r="A207" s="291"/>
      <c r="B207" s="7"/>
      <c r="C207" s="7"/>
      <c r="D207" s="4"/>
      <c r="E207" s="7"/>
      <c r="F207" s="7"/>
      <c r="G207" s="295"/>
      <c r="H207" s="296"/>
      <c r="I207" s="297"/>
      <c r="J207" s="40" t="s">
        <v>37</v>
      </c>
      <c r="K207" s="40"/>
      <c r="L207" s="40"/>
      <c r="M207" s="41"/>
      <c r="N207" s="2"/>
      <c r="V207" s="50">
        <v>0</v>
      </c>
    </row>
    <row r="208" spans="1:22" ht="21" thickBot="1" x14ac:dyDescent="0.3">
      <c r="A208" s="291"/>
      <c r="B208" s="212" t="s">
        <v>30</v>
      </c>
      <c r="C208" s="212" t="s">
        <v>32</v>
      </c>
      <c r="D208" s="212" t="s">
        <v>17</v>
      </c>
      <c r="E208" s="298" t="s">
        <v>34</v>
      </c>
      <c r="F208" s="298"/>
      <c r="G208" s="299"/>
      <c r="H208" s="300"/>
      <c r="I208" s="301"/>
      <c r="J208" s="12" t="s">
        <v>38</v>
      </c>
      <c r="K208" s="13"/>
      <c r="L208" s="13"/>
      <c r="M208" s="14"/>
      <c r="N208" s="2"/>
      <c r="V208" s="50"/>
    </row>
    <row r="209" spans="1:22" ht="13.8" thickBot="1" x14ac:dyDescent="0.3">
      <c r="A209" s="292"/>
      <c r="B209" s="8"/>
      <c r="C209" s="8"/>
      <c r="D209" s="9"/>
      <c r="E209" s="10" t="s">
        <v>2</v>
      </c>
      <c r="F209" s="11"/>
      <c r="G209" s="302"/>
      <c r="H209" s="303"/>
      <c r="I209" s="304"/>
      <c r="J209" s="12" t="s">
        <v>39</v>
      </c>
      <c r="K209" s="13"/>
      <c r="L209" s="13"/>
      <c r="M209" s="14"/>
      <c r="N209" s="2"/>
      <c r="V209" s="50"/>
    </row>
    <row r="210" spans="1:22" ht="21.6" thickTop="1" thickBot="1" x14ac:dyDescent="0.3">
      <c r="A210" s="290">
        <f t="shared" ref="A210" si="45">A206+1</f>
        <v>49</v>
      </c>
      <c r="B210" s="210" t="s">
        <v>29</v>
      </c>
      <c r="C210" s="210" t="s">
        <v>31</v>
      </c>
      <c r="D210" s="210" t="s">
        <v>18</v>
      </c>
      <c r="E210" s="293" t="s">
        <v>33</v>
      </c>
      <c r="F210" s="293"/>
      <c r="G210" s="293" t="s">
        <v>24</v>
      </c>
      <c r="H210" s="294"/>
      <c r="I210" s="219"/>
      <c r="J210" s="42" t="s">
        <v>0</v>
      </c>
      <c r="K210" s="43"/>
      <c r="L210" s="43"/>
      <c r="M210" s="44"/>
      <c r="N210" s="2"/>
      <c r="V210" s="50"/>
    </row>
    <row r="211" spans="1:22" ht="13.8" thickBot="1" x14ac:dyDescent="0.3">
      <c r="A211" s="291"/>
      <c r="B211" s="7"/>
      <c r="C211" s="7"/>
      <c r="D211" s="4"/>
      <c r="E211" s="7"/>
      <c r="F211" s="7"/>
      <c r="G211" s="295"/>
      <c r="H211" s="296"/>
      <c r="I211" s="297"/>
      <c r="J211" s="40" t="s">
        <v>37</v>
      </c>
      <c r="K211" s="40"/>
      <c r="L211" s="40"/>
      <c r="M211" s="41"/>
      <c r="N211" s="2"/>
      <c r="V211" s="50">
        <v>0</v>
      </c>
    </row>
    <row r="212" spans="1:22" ht="21" thickBot="1" x14ac:dyDescent="0.3">
      <c r="A212" s="291"/>
      <c r="B212" s="212" t="s">
        <v>30</v>
      </c>
      <c r="C212" s="212" t="s">
        <v>32</v>
      </c>
      <c r="D212" s="212" t="s">
        <v>17</v>
      </c>
      <c r="E212" s="298" t="s">
        <v>34</v>
      </c>
      <c r="F212" s="298"/>
      <c r="G212" s="299"/>
      <c r="H212" s="300"/>
      <c r="I212" s="301"/>
      <c r="J212" s="12" t="s">
        <v>38</v>
      </c>
      <c r="K212" s="13"/>
      <c r="L212" s="13"/>
      <c r="M212" s="14"/>
      <c r="N212" s="2"/>
      <c r="V212" s="50"/>
    </row>
    <row r="213" spans="1:22" ht="13.8" thickBot="1" x14ac:dyDescent="0.3">
      <c r="A213" s="292"/>
      <c r="B213" s="8"/>
      <c r="C213" s="8"/>
      <c r="D213" s="9"/>
      <c r="E213" s="10" t="s">
        <v>2</v>
      </c>
      <c r="F213" s="11"/>
      <c r="G213" s="302"/>
      <c r="H213" s="303"/>
      <c r="I213" s="304"/>
      <c r="J213" s="12" t="s">
        <v>39</v>
      </c>
      <c r="K213" s="13"/>
      <c r="L213" s="13"/>
      <c r="M213" s="14"/>
      <c r="N213" s="2"/>
      <c r="V213" s="50"/>
    </row>
    <row r="214" spans="1:22" ht="21.6" thickTop="1" thickBot="1" x14ac:dyDescent="0.3">
      <c r="A214" s="290">
        <f t="shared" ref="A214" si="46">A210+1</f>
        <v>50</v>
      </c>
      <c r="B214" s="210" t="s">
        <v>29</v>
      </c>
      <c r="C214" s="210" t="s">
        <v>31</v>
      </c>
      <c r="D214" s="210" t="s">
        <v>18</v>
      </c>
      <c r="E214" s="293" t="s">
        <v>33</v>
      </c>
      <c r="F214" s="293"/>
      <c r="G214" s="293" t="s">
        <v>24</v>
      </c>
      <c r="H214" s="294"/>
      <c r="I214" s="219"/>
      <c r="J214" s="42" t="s">
        <v>0</v>
      </c>
      <c r="K214" s="43"/>
      <c r="L214" s="43"/>
      <c r="M214" s="44"/>
      <c r="N214" s="2"/>
      <c r="V214" s="50"/>
    </row>
    <row r="215" spans="1:22" ht="13.8" thickBot="1" x14ac:dyDescent="0.3">
      <c r="A215" s="291"/>
      <c r="B215" s="7"/>
      <c r="C215" s="7"/>
      <c r="D215" s="4"/>
      <c r="E215" s="7"/>
      <c r="F215" s="7"/>
      <c r="G215" s="295"/>
      <c r="H215" s="296"/>
      <c r="I215" s="297"/>
      <c r="J215" s="40" t="s">
        <v>37</v>
      </c>
      <c r="K215" s="40"/>
      <c r="L215" s="40"/>
      <c r="M215" s="41"/>
      <c r="N215" s="2"/>
      <c r="V215" s="50">
        <v>0</v>
      </c>
    </row>
    <row r="216" spans="1:22" ht="21" thickBot="1" x14ac:dyDescent="0.3">
      <c r="A216" s="291"/>
      <c r="B216" s="212" t="s">
        <v>30</v>
      </c>
      <c r="C216" s="212" t="s">
        <v>32</v>
      </c>
      <c r="D216" s="212" t="s">
        <v>17</v>
      </c>
      <c r="E216" s="298" t="s">
        <v>34</v>
      </c>
      <c r="F216" s="298"/>
      <c r="G216" s="299"/>
      <c r="H216" s="300"/>
      <c r="I216" s="301"/>
      <c r="J216" s="12" t="s">
        <v>38</v>
      </c>
      <c r="K216" s="13"/>
      <c r="L216" s="13"/>
      <c r="M216" s="14"/>
      <c r="N216" s="2"/>
      <c r="V216" s="50"/>
    </row>
    <row r="217" spans="1:22" ht="13.8" thickBot="1" x14ac:dyDescent="0.3">
      <c r="A217" s="292"/>
      <c r="B217" s="8"/>
      <c r="C217" s="8"/>
      <c r="D217" s="9"/>
      <c r="E217" s="10" t="s">
        <v>2</v>
      </c>
      <c r="F217" s="11"/>
      <c r="G217" s="302"/>
      <c r="H217" s="303"/>
      <c r="I217" s="304"/>
      <c r="J217" s="12" t="s">
        <v>39</v>
      </c>
      <c r="K217" s="13"/>
      <c r="L217" s="13"/>
      <c r="M217" s="14"/>
      <c r="N217" s="2"/>
      <c r="V217" s="50"/>
    </row>
    <row r="218" spans="1:22" ht="21.6" thickTop="1" thickBot="1" x14ac:dyDescent="0.3">
      <c r="A218" s="290">
        <f t="shared" ref="A218" si="47">A214+1</f>
        <v>51</v>
      </c>
      <c r="B218" s="210" t="s">
        <v>29</v>
      </c>
      <c r="C218" s="210" t="s">
        <v>31</v>
      </c>
      <c r="D218" s="210" t="s">
        <v>18</v>
      </c>
      <c r="E218" s="293" t="s">
        <v>33</v>
      </c>
      <c r="F218" s="293"/>
      <c r="G218" s="293" t="s">
        <v>24</v>
      </c>
      <c r="H218" s="294"/>
      <c r="I218" s="219"/>
      <c r="J218" s="42" t="s">
        <v>0</v>
      </c>
      <c r="K218" s="43"/>
      <c r="L218" s="43"/>
      <c r="M218" s="44"/>
      <c r="N218" s="2"/>
      <c r="V218" s="50"/>
    </row>
    <row r="219" spans="1:22" ht="13.8" thickBot="1" x14ac:dyDescent="0.3">
      <c r="A219" s="291"/>
      <c r="B219" s="7"/>
      <c r="C219" s="7"/>
      <c r="D219" s="4"/>
      <c r="E219" s="7"/>
      <c r="F219" s="7"/>
      <c r="G219" s="295"/>
      <c r="H219" s="296"/>
      <c r="I219" s="297"/>
      <c r="J219" s="40" t="s">
        <v>37</v>
      </c>
      <c r="K219" s="40"/>
      <c r="L219" s="40"/>
      <c r="M219" s="41"/>
      <c r="N219" s="2"/>
      <c r="V219" s="50">
        <v>0</v>
      </c>
    </row>
    <row r="220" spans="1:22" ht="21" thickBot="1" x14ac:dyDescent="0.3">
      <c r="A220" s="291"/>
      <c r="B220" s="212" t="s">
        <v>30</v>
      </c>
      <c r="C220" s="212" t="s">
        <v>32</v>
      </c>
      <c r="D220" s="212" t="s">
        <v>17</v>
      </c>
      <c r="E220" s="298" t="s">
        <v>34</v>
      </c>
      <c r="F220" s="298"/>
      <c r="G220" s="299"/>
      <c r="H220" s="300"/>
      <c r="I220" s="301"/>
      <c r="J220" s="12" t="s">
        <v>38</v>
      </c>
      <c r="K220" s="13"/>
      <c r="L220" s="13"/>
      <c r="M220" s="14"/>
      <c r="N220" s="2"/>
      <c r="V220" s="50"/>
    </row>
    <row r="221" spans="1:22" ht="13.8" thickBot="1" x14ac:dyDescent="0.3">
      <c r="A221" s="292"/>
      <c r="B221" s="8"/>
      <c r="C221" s="8"/>
      <c r="D221" s="9"/>
      <c r="E221" s="10" t="s">
        <v>2</v>
      </c>
      <c r="F221" s="11"/>
      <c r="G221" s="302"/>
      <c r="H221" s="303"/>
      <c r="I221" s="304"/>
      <c r="J221" s="12" t="s">
        <v>39</v>
      </c>
      <c r="K221" s="13"/>
      <c r="L221" s="13"/>
      <c r="M221" s="14"/>
      <c r="N221" s="2"/>
      <c r="V221" s="50"/>
    </row>
    <row r="222" spans="1:22" ht="21.6" thickTop="1" thickBot="1" x14ac:dyDescent="0.3">
      <c r="A222" s="290">
        <f t="shared" ref="A222" si="48">A218+1</f>
        <v>52</v>
      </c>
      <c r="B222" s="210" t="s">
        <v>29</v>
      </c>
      <c r="C222" s="210" t="s">
        <v>31</v>
      </c>
      <c r="D222" s="210" t="s">
        <v>18</v>
      </c>
      <c r="E222" s="293" t="s">
        <v>33</v>
      </c>
      <c r="F222" s="293"/>
      <c r="G222" s="293" t="s">
        <v>24</v>
      </c>
      <c r="H222" s="294"/>
      <c r="I222" s="219"/>
      <c r="J222" s="42" t="s">
        <v>0</v>
      </c>
      <c r="K222" s="43"/>
      <c r="L222" s="43"/>
      <c r="M222" s="44"/>
      <c r="N222" s="2"/>
      <c r="V222" s="50"/>
    </row>
    <row r="223" spans="1:22" ht="13.8" thickBot="1" x14ac:dyDescent="0.3">
      <c r="A223" s="291"/>
      <c r="B223" s="7"/>
      <c r="C223" s="7"/>
      <c r="D223" s="4"/>
      <c r="E223" s="7"/>
      <c r="F223" s="7"/>
      <c r="G223" s="295"/>
      <c r="H223" s="296"/>
      <c r="I223" s="297"/>
      <c r="J223" s="40" t="s">
        <v>37</v>
      </c>
      <c r="K223" s="40"/>
      <c r="L223" s="40"/>
      <c r="M223" s="41"/>
      <c r="N223" s="2"/>
      <c r="V223" s="50">
        <v>0</v>
      </c>
    </row>
    <row r="224" spans="1:22" ht="21" thickBot="1" x14ac:dyDescent="0.3">
      <c r="A224" s="291"/>
      <c r="B224" s="212" t="s">
        <v>30</v>
      </c>
      <c r="C224" s="212" t="s">
        <v>32</v>
      </c>
      <c r="D224" s="212" t="s">
        <v>17</v>
      </c>
      <c r="E224" s="298" t="s">
        <v>34</v>
      </c>
      <c r="F224" s="298"/>
      <c r="G224" s="299"/>
      <c r="H224" s="300"/>
      <c r="I224" s="301"/>
      <c r="J224" s="12" t="s">
        <v>38</v>
      </c>
      <c r="K224" s="13"/>
      <c r="L224" s="13"/>
      <c r="M224" s="14"/>
      <c r="N224" s="2"/>
      <c r="V224" s="50"/>
    </row>
    <row r="225" spans="1:22" ht="13.8" thickBot="1" x14ac:dyDescent="0.3">
      <c r="A225" s="292"/>
      <c r="B225" s="8"/>
      <c r="C225" s="8"/>
      <c r="D225" s="9"/>
      <c r="E225" s="10" t="s">
        <v>2</v>
      </c>
      <c r="F225" s="11"/>
      <c r="G225" s="302"/>
      <c r="H225" s="303"/>
      <c r="I225" s="304"/>
      <c r="J225" s="12" t="s">
        <v>39</v>
      </c>
      <c r="K225" s="13"/>
      <c r="L225" s="13"/>
      <c r="M225" s="14"/>
      <c r="N225" s="2"/>
      <c r="V225" s="50"/>
    </row>
    <row r="226" spans="1:22" ht="21.6" thickTop="1" thickBot="1" x14ac:dyDescent="0.3">
      <c r="A226" s="290">
        <f t="shared" ref="A226" si="49">A222+1</f>
        <v>53</v>
      </c>
      <c r="B226" s="210" t="s">
        <v>29</v>
      </c>
      <c r="C226" s="210" t="s">
        <v>31</v>
      </c>
      <c r="D226" s="210" t="s">
        <v>18</v>
      </c>
      <c r="E226" s="293" t="s">
        <v>33</v>
      </c>
      <c r="F226" s="293"/>
      <c r="G226" s="293" t="s">
        <v>24</v>
      </c>
      <c r="H226" s="294"/>
      <c r="I226" s="219"/>
      <c r="J226" s="42" t="s">
        <v>0</v>
      </c>
      <c r="K226" s="43"/>
      <c r="L226" s="43"/>
      <c r="M226" s="44"/>
      <c r="N226" s="2"/>
      <c r="V226" s="50"/>
    </row>
    <row r="227" spans="1:22" ht="13.8" thickBot="1" x14ac:dyDescent="0.3">
      <c r="A227" s="291"/>
      <c r="B227" s="7"/>
      <c r="C227" s="7"/>
      <c r="D227" s="4"/>
      <c r="E227" s="7"/>
      <c r="F227" s="7"/>
      <c r="G227" s="295"/>
      <c r="H227" s="296"/>
      <c r="I227" s="297"/>
      <c r="J227" s="40" t="s">
        <v>37</v>
      </c>
      <c r="K227" s="40"/>
      <c r="L227" s="40"/>
      <c r="M227" s="41"/>
      <c r="N227" s="2"/>
      <c r="V227" s="50">
        <v>0</v>
      </c>
    </row>
    <row r="228" spans="1:22" ht="21" thickBot="1" x14ac:dyDescent="0.3">
      <c r="A228" s="291"/>
      <c r="B228" s="212" t="s">
        <v>30</v>
      </c>
      <c r="C228" s="212" t="s">
        <v>32</v>
      </c>
      <c r="D228" s="212" t="s">
        <v>17</v>
      </c>
      <c r="E228" s="298" t="s">
        <v>34</v>
      </c>
      <c r="F228" s="298"/>
      <c r="G228" s="299"/>
      <c r="H228" s="300"/>
      <c r="I228" s="301"/>
      <c r="J228" s="12" t="s">
        <v>38</v>
      </c>
      <c r="K228" s="13"/>
      <c r="L228" s="13"/>
      <c r="M228" s="14"/>
      <c r="N228" s="2"/>
      <c r="V228" s="50"/>
    </row>
    <row r="229" spans="1:22" ht="13.8" thickBot="1" x14ac:dyDescent="0.3">
      <c r="A229" s="292"/>
      <c r="B229" s="8"/>
      <c r="C229" s="8"/>
      <c r="D229" s="9"/>
      <c r="E229" s="10" t="s">
        <v>2</v>
      </c>
      <c r="F229" s="11"/>
      <c r="G229" s="302"/>
      <c r="H229" s="303"/>
      <c r="I229" s="304"/>
      <c r="J229" s="12" t="s">
        <v>39</v>
      </c>
      <c r="K229" s="13"/>
      <c r="L229" s="13"/>
      <c r="M229" s="14"/>
      <c r="N229" s="2"/>
      <c r="V229" s="50"/>
    </row>
    <row r="230" spans="1:22" ht="21.6" thickTop="1" thickBot="1" x14ac:dyDescent="0.3">
      <c r="A230" s="290">
        <f t="shared" ref="A230" si="50">A226+1</f>
        <v>54</v>
      </c>
      <c r="B230" s="210" t="s">
        <v>29</v>
      </c>
      <c r="C230" s="210" t="s">
        <v>31</v>
      </c>
      <c r="D230" s="210" t="s">
        <v>18</v>
      </c>
      <c r="E230" s="293" t="s">
        <v>33</v>
      </c>
      <c r="F230" s="293"/>
      <c r="G230" s="293" t="s">
        <v>24</v>
      </c>
      <c r="H230" s="294"/>
      <c r="I230" s="219"/>
      <c r="J230" s="42" t="s">
        <v>0</v>
      </c>
      <c r="K230" s="43"/>
      <c r="L230" s="43"/>
      <c r="M230" s="44"/>
      <c r="N230" s="2"/>
      <c r="V230" s="50"/>
    </row>
    <row r="231" spans="1:22" ht="13.8" thickBot="1" x14ac:dyDescent="0.3">
      <c r="A231" s="291"/>
      <c r="B231" s="7"/>
      <c r="C231" s="7"/>
      <c r="D231" s="4"/>
      <c r="E231" s="7"/>
      <c r="F231" s="7"/>
      <c r="G231" s="295"/>
      <c r="H231" s="296"/>
      <c r="I231" s="297"/>
      <c r="J231" s="40" t="s">
        <v>37</v>
      </c>
      <c r="K231" s="40"/>
      <c r="L231" s="40"/>
      <c r="M231" s="41"/>
      <c r="N231" s="2"/>
      <c r="V231" s="50">
        <v>0</v>
      </c>
    </row>
    <row r="232" spans="1:22" ht="21" thickBot="1" x14ac:dyDescent="0.3">
      <c r="A232" s="291"/>
      <c r="B232" s="212" t="s">
        <v>30</v>
      </c>
      <c r="C232" s="212" t="s">
        <v>32</v>
      </c>
      <c r="D232" s="212" t="s">
        <v>17</v>
      </c>
      <c r="E232" s="298" t="s">
        <v>34</v>
      </c>
      <c r="F232" s="298"/>
      <c r="G232" s="299"/>
      <c r="H232" s="300"/>
      <c r="I232" s="301"/>
      <c r="J232" s="12" t="s">
        <v>38</v>
      </c>
      <c r="K232" s="13"/>
      <c r="L232" s="13"/>
      <c r="M232" s="14"/>
      <c r="N232" s="2"/>
      <c r="V232" s="50"/>
    </row>
    <row r="233" spans="1:22" ht="13.8" thickBot="1" x14ac:dyDescent="0.3">
      <c r="A233" s="292"/>
      <c r="B233" s="8"/>
      <c r="C233" s="8"/>
      <c r="D233" s="9"/>
      <c r="E233" s="10" t="s">
        <v>2</v>
      </c>
      <c r="F233" s="11"/>
      <c r="G233" s="302"/>
      <c r="H233" s="303"/>
      <c r="I233" s="304"/>
      <c r="J233" s="12" t="s">
        <v>39</v>
      </c>
      <c r="K233" s="13"/>
      <c r="L233" s="13"/>
      <c r="M233" s="14"/>
      <c r="N233" s="2"/>
      <c r="V233" s="50"/>
    </row>
    <row r="234" spans="1:22" ht="21.6" thickTop="1" thickBot="1" x14ac:dyDescent="0.3">
      <c r="A234" s="290">
        <f t="shared" ref="A234" si="51">A230+1</f>
        <v>55</v>
      </c>
      <c r="B234" s="210" t="s">
        <v>29</v>
      </c>
      <c r="C234" s="210" t="s">
        <v>31</v>
      </c>
      <c r="D234" s="210" t="s">
        <v>18</v>
      </c>
      <c r="E234" s="293" t="s">
        <v>33</v>
      </c>
      <c r="F234" s="293"/>
      <c r="G234" s="293" t="s">
        <v>24</v>
      </c>
      <c r="H234" s="294"/>
      <c r="I234" s="219"/>
      <c r="J234" s="42" t="s">
        <v>0</v>
      </c>
      <c r="K234" s="43"/>
      <c r="L234" s="43"/>
      <c r="M234" s="44"/>
      <c r="N234" s="2"/>
      <c r="V234" s="50"/>
    </row>
    <row r="235" spans="1:22" ht="13.8" thickBot="1" x14ac:dyDescent="0.3">
      <c r="A235" s="291"/>
      <c r="B235" s="7"/>
      <c r="C235" s="7"/>
      <c r="D235" s="4"/>
      <c r="E235" s="7"/>
      <c r="F235" s="7"/>
      <c r="G235" s="295"/>
      <c r="H235" s="296"/>
      <c r="I235" s="297"/>
      <c r="J235" s="40" t="s">
        <v>37</v>
      </c>
      <c r="K235" s="40"/>
      <c r="L235" s="40"/>
      <c r="M235" s="41"/>
      <c r="N235" s="2"/>
      <c r="V235" s="50">
        <v>0</v>
      </c>
    </row>
    <row r="236" spans="1:22" ht="21" thickBot="1" x14ac:dyDescent="0.3">
      <c r="A236" s="291"/>
      <c r="B236" s="212" t="s">
        <v>30</v>
      </c>
      <c r="C236" s="212" t="s">
        <v>32</v>
      </c>
      <c r="D236" s="212" t="s">
        <v>17</v>
      </c>
      <c r="E236" s="298" t="s">
        <v>34</v>
      </c>
      <c r="F236" s="298"/>
      <c r="G236" s="299"/>
      <c r="H236" s="300"/>
      <c r="I236" s="301"/>
      <c r="J236" s="12" t="s">
        <v>38</v>
      </c>
      <c r="K236" s="13"/>
      <c r="L236" s="13"/>
      <c r="M236" s="14"/>
      <c r="N236" s="2"/>
      <c r="V236" s="50"/>
    </row>
    <row r="237" spans="1:22" ht="13.8" thickBot="1" x14ac:dyDescent="0.3">
      <c r="A237" s="292"/>
      <c r="B237" s="8"/>
      <c r="C237" s="8"/>
      <c r="D237" s="9"/>
      <c r="E237" s="10" t="s">
        <v>2</v>
      </c>
      <c r="F237" s="11"/>
      <c r="G237" s="302"/>
      <c r="H237" s="303"/>
      <c r="I237" s="304"/>
      <c r="J237" s="12" t="s">
        <v>39</v>
      </c>
      <c r="K237" s="13"/>
      <c r="L237" s="13"/>
      <c r="M237" s="14"/>
      <c r="N237" s="2"/>
      <c r="V237" s="50"/>
    </row>
    <row r="238" spans="1:22" ht="21.6" thickTop="1" thickBot="1" x14ac:dyDescent="0.3">
      <c r="A238" s="290">
        <f t="shared" ref="A238" si="52">A234+1</f>
        <v>56</v>
      </c>
      <c r="B238" s="210" t="s">
        <v>29</v>
      </c>
      <c r="C238" s="210" t="s">
        <v>31</v>
      </c>
      <c r="D238" s="210" t="s">
        <v>18</v>
      </c>
      <c r="E238" s="293" t="s">
        <v>33</v>
      </c>
      <c r="F238" s="293"/>
      <c r="G238" s="293" t="s">
        <v>24</v>
      </c>
      <c r="H238" s="294"/>
      <c r="I238" s="219"/>
      <c r="J238" s="42" t="s">
        <v>0</v>
      </c>
      <c r="K238" s="43"/>
      <c r="L238" s="43"/>
      <c r="M238" s="44"/>
      <c r="N238" s="2"/>
      <c r="V238" s="50"/>
    </row>
    <row r="239" spans="1:22" ht="13.8" thickBot="1" x14ac:dyDescent="0.3">
      <c r="A239" s="291"/>
      <c r="B239" s="7"/>
      <c r="C239" s="7"/>
      <c r="D239" s="4"/>
      <c r="E239" s="7"/>
      <c r="F239" s="7"/>
      <c r="G239" s="295"/>
      <c r="H239" s="296"/>
      <c r="I239" s="297"/>
      <c r="J239" s="40" t="s">
        <v>37</v>
      </c>
      <c r="K239" s="40"/>
      <c r="L239" s="40"/>
      <c r="M239" s="41"/>
      <c r="N239" s="2"/>
      <c r="V239" s="50">
        <v>0</v>
      </c>
    </row>
    <row r="240" spans="1:22" ht="21" thickBot="1" x14ac:dyDescent="0.3">
      <c r="A240" s="291"/>
      <c r="B240" s="212" t="s">
        <v>30</v>
      </c>
      <c r="C240" s="212" t="s">
        <v>32</v>
      </c>
      <c r="D240" s="212" t="s">
        <v>17</v>
      </c>
      <c r="E240" s="298" t="s">
        <v>34</v>
      </c>
      <c r="F240" s="298"/>
      <c r="G240" s="299"/>
      <c r="H240" s="300"/>
      <c r="I240" s="301"/>
      <c r="J240" s="12" t="s">
        <v>38</v>
      </c>
      <c r="K240" s="13"/>
      <c r="L240" s="13"/>
      <c r="M240" s="14"/>
      <c r="N240" s="2"/>
      <c r="V240" s="50"/>
    </row>
    <row r="241" spans="1:22" ht="13.8" thickBot="1" x14ac:dyDescent="0.3">
      <c r="A241" s="292"/>
      <c r="B241" s="8"/>
      <c r="C241" s="8"/>
      <c r="D241" s="9"/>
      <c r="E241" s="10" t="s">
        <v>2</v>
      </c>
      <c r="F241" s="11"/>
      <c r="G241" s="302"/>
      <c r="H241" s="303"/>
      <c r="I241" s="304"/>
      <c r="J241" s="12" t="s">
        <v>39</v>
      </c>
      <c r="K241" s="13"/>
      <c r="L241" s="13"/>
      <c r="M241" s="14"/>
      <c r="N241" s="2"/>
      <c r="V241" s="50"/>
    </row>
    <row r="242" spans="1:22" ht="21.6" thickTop="1" thickBot="1" x14ac:dyDescent="0.3">
      <c r="A242" s="290">
        <f t="shared" ref="A242" si="53">A238+1</f>
        <v>57</v>
      </c>
      <c r="B242" s="210" t="s">
        <v>29</v>
      </c>
      <c r="C242" s="210" t="s">
        <v>31</v>
      </c>
      <c r="D242" s="210" t="s">
        <v>18</v>
      </c>
      <c r="E242" s="293" t="s">
        <v>33</v>
      </c>
      <c r="F242" s="293"/>
      <c r="G242" s="293" t="s">
        <v>24</v>
      </c>
      <c r="H242" s="294"/>
      <c r="I242" s="219"/>
      <c r="J242" s="42" t="s">
        <v>0</v>
      </c>
      <c r="K242" s="43"/>
      <c r="L242" s="43"/>
      <c r="M242" s="44"/>
      <c r="N242" s="2"/>
      <c r="V242" s="50"/>
    </row>
    <row r="243" spans="1:22" ht="13.8" thickBot="1" x14ac:dyDescent="0.3">
      <c r="A243" s="291"/>
      <c r="B243" s="7"/>
      <c r="C243" s="7"/>
      <c r="D243" s="4"/>
      <c r="E243" s="7"/>
      <c r="F243" s="7"/>
      <c r="G243" s="295"/>
      <c r="H243" s="296"/>
      <c r="I243" s="297"/>
      <c r="J243" s="40" t="s">
        <v>37</v>
      </c>
      <c r="K243" s="40"/>
      <c r="L243" s="40"/>
      <c r="M243" s="41"/>
      <c r="N243" s="2"/>
      <c r="V243" s="50">
        <v>0</v>
      </c>
    </row>
    <row r="244" spans="1:22" ht="21" thickBot="1" x14ac:dyDescent="0.3">
      <c r="A244" s="291"/>
      <c r="B244" s="212" t="s">
        <v>30</v>
      </c>
      <c r="C244" s="212" t="s">
        <v>32</v>
      </c>
      <c r="D244" s="212" t="s">
        <v>17</v>
      </c>
      <c r="E244" s="298" t="s">
        <v>34</v>
      </c>
      <c r="F244" s="298"/>
      <c r="G244" s="299"/>
      <c r="H244" s="300"/>
      <c r="I244" s="301"/>
      <c r="J244" s="12" t="s">
        <v>38</v>
      </c>
      <c r="K244" s="13"/>
      <c r="L244" s="13"/>
      <c r="M244" s="14"/>
      <c r="N244" s="2"/>
      <c r="V244" s="50"/>
    </row>
    <row r="245" spans="1:22" ht="13.8" thickBot="1" x14ac:dyDescent="0.3">
      <c r="A245" s="292"/>
      <c r="B245" s="8"/>
      <c r="C245" s="8"/>
      <c r="D245" s="9"/>
      <c r="E245" s="10" t="s">
        <v>2</v>
      </c>
      <c r="F245" s="11"/>
      <c r="G245" s="302"/>
      <c r="H245" s="303"/>
      <c r="I245" s="304"/>
      <c r="J245" s="12" t="s">
        <v>39</v>
      </c>
      <c r="K245" s="13"/>
      <c r="L245" s="13"/>
      <c r="M245" s="14"/>
      <c r="N245" s="2"/>
      <c r="V245" s="50"/>
    </row>
    <row r="246" spans="1:22" ht="21.6" thickTop="1" thickBot="1" x14ac:dyDescent="0.3">
      <c r="A246" s="290">
        <f t="shared" ref="A246" si="54">A242+1</f>
        <v>58</v>
      </c>
      <c r="B246" s="210" t="s">
        <v>29</v>
      </c>
      <c r="C246" s="210" t="s">
        <v>31</v>
      </c>
      <c r="D246" s="210" t="s">
        <v>18</v>
      </c>
      <c r="E246" s="293" t="s">
        <v>33</v>
      </c>
      <c r="F246" s="293"/>
      <c r="G246" s="293" t="s">
        <v>24</v>
      </c>
      <c r="H246" s="294"/>
      <c r="I246" s="219"/>
      <c r="J246" s="42" t="s">
        <v>0</v>
      </c>
      <c r="K246" s="43"/>
      <c r="L246" s="43"/>
      <c r="M246" s="44"/>
      <c r="N246" s="2"/>
      <c r="V246" s="50"/>
    </row>
    <row r="247" spans="1:22" ht="13.8" thickBot="1" x14ac:dyDescent="0.3">
      <c r="A247" s="291"/>
      <c r="B247" s="7"/>
      <c r="C247" s="7"/>
      <c r="D247" s="4"/>
      <c r="E247" s="7"/>
      <c r="F247" s="7"/>
      <c r="G247" s="295"/>
      <c r="H247" s="296"/>
      <c r="I247" s="297"/>
      <c r="J247" s="40" t="s">
        <v>37</v>
      </c>
      <c r="K247" s="40"/>
      <c r="L247" s="40"/>
      <c r="M247" s="41"/>
      <c r="N247" s="2"/>
      <c r="V247" s="50">
        <v>0</v>
      </c>
    </row>
    <row r="248" spans="1:22" ht="21" thickBot="1" x14ac:dyDescent="0.3">
      <c r="A248" s="291"/>
      <c r="B248" s="212" t="s">
        <v>30</v>
      </c>
      <c r="C248" s="212" t="s">
        <v>32</v>
      </c>
      <c r="D248" s="212" t="s">
        <v>17</v>
      </c>
      <c r="E248" s="298" t="s">
        <v>34</v>
      </c>
      <c r="F248" s="298"/>
      <c r="G248" s="299"/>
      <c r="H248" s="300"/>
      <c r="I248" s="301"/>
      <c r="J248" s="12" t="s">
        <v>38</v>
      </c>
      <c r="K248" s="13"/>
      <c r="L248" s="13"/>
      <c r="M248" s="14"/>
      <c r="N248" s="2"/>
      <c r="V248" s="50"/>
    </row>
    <row r="249" spans="1:22" ht="13.8" thickBot="1" x14ac:dyDescent="0.3">
      <c r="A249" s="292"/>
      <c r="B249" s="8"/>
      <c r="C249" s="8"/>
      <c r="D249" s="9"/>
      <c r="E249" s="10" t="s">
        <v>2</v>
      </c>
      <c r="F249" s="11"/>
      <c r="G249" s="302"/>
      <c r="H249" s="303"/>
      <c r="I249" s="304"/>
      <c r="J249" s="12" t="s">
        <v>39</v>
      </c>
      <c r="K249" s="13"/>
      <c r="L249" s="13"/>
      <c r="M249" s="14"/>
      <c r="N249" s="2"/>
      <c r="V249" s="50"/>
    </row>
    <row r="250" spans="1:22" ht="21.6" thickTop="1" thickBot="1" x14ac:dyDescent="0.3">
      <c r="A250" s="290">
        <f t="shared" ref="A250" si="55">A246+1</f>
        <v>59</v>
      </c>
      <c r="B250" s="210" t="s">
        <v>29</v>
      </c>
      <c r="C250" s="210" t="s">
        <v>31</v>
      </c>
      <c r="D250" s="210" t="s">
        <v>18</v>
      </c>
      <c r="E250" s="293" t="s">
        <v>33</v>
      </c>
      <c r="F250" s="293"/>
      <c r="G250" s="293" t="s">
        <v>24</v>
      </c>
      <c r="H250" s="294"/>
      <c r="I250" s="219"/>
      <c r="J250" s="42" t="s">
        <v>0</v>
      </c>
      <c r="K250" s="43"/>
      <c r="L250" s="43"/>
      <c r="M250" s="44"/>
      <c r="N250" s="2"/>
      <c r="V250" s="50"/>
    </row>
    <row r="251" spans="1:22" ht="13.8" thickBot="1" x14ac:dyDescent="0.3">
      <c r="A251" s="291"/>
      <c r="B251" s="7"/>
      <c r="C251" s="7"/>
      <c r="D251" s="4"/>
      <c r="E251" s="7"/>
      <c r="F251" s="7"/>
      <c r="G251" s="295"/>
      <c r="H251" s="296"/>
      <c r="I251" s="297"/>
      <c r="J251" s="40" t="s">
        <v>37</v>
      </c>
      <c r="K251" s="40"/>
      <c r="L251" s="40"/>
      <c r="M251" s="41"/>
      <c r="N251" s="2"/>
      <c r="V251" s="50">
        <v>0</v>
      </c>
    </row>
    <row r="252" spans="1:22" ht="21" thickBot="1" x14ac:dyDescent="0.3">
      <c r="A252" s="291"/>
      <c r="B252" s="212" t="s">
        <v>30</v>
      </c>
      <c r="C252" s="212" t="s">
        <v>32</v>
      </c>
      <c r="D252" s="212" t="s">
        <v>17</v>
      </c>
      <c r="E252" s="298" t="s">
        <v>34</v>
      </c>
      <c r="F252" s="298"/>
      <c r="G252" s="299"/>
      <c r="H252" s="300"/>
      <c r="I252" s="301"/>
      <c r="J252" s="12" t="s">
        <v>38</v>
      </c>
      <c r="K252" s="13"/>
      <c r="L252" s="13"/>
      <c r="M252" s="14"/>
      <c r="N252" s="2"/>
      <c r="V252" s="50"/>
    </row>
    <row r="253" spans="1:22" ht="13.8" thickBot="1" x14ac:dyDescent="0.3">
      <c r="A253" s="292"/>
      <c r="B253" s="8"/>
      <c r="C253" s="8"/>
      <c r="D253" s="9"/>
      <c r="E253" s="10" t="s">
        <v>2</v>
      </c>
      <c r="F253" s="11"/>
      <c r="G253" s="302"/>
      <c r="H253" s="303"/>
      <c r="I253" s="304"/>
      <c r="J253" s="12" t="s">
        <v>39</v>
      </c>
      <c r="K253" s="13"/>
      <c r="L253" s="13"/>
      <c r="M253" s="14"/>
      <c r="N253" s="2"/>
      <c r="V253" s="50"/>
    </row>
    <row r="254" spans="1:22" ht="21.6" thickTop="1" thickBot="1" x14ac:dyDescent="0.3">
      <c r="A254" s="290">
        <f t="shared" ref="A254" si="56">A250+1</f>
        <v>60</v>
      </c>
      <c r="B254" s="210" t="s">
        <v>29</v>
      </c>
      <c r="C254" s="210" t="s">
        <v>31</v>
      </c>
      <c r="D254" s="210" t="s">
        <v>18</v>
      </c>
      <c r="E254" s="293" t="s">
        <v>33</v>
      </c>
      <c r="F254" s="293"/>
      <c r="G254" s="293" t="s">
        <v>24</v>
      </c>
      <c r="H254" s="294"/>
      <c r="I254" s="219"/>
      <c r="J254" s="42" t="s">
        <v>0</v>
      </c>
      <c r="K254" s="43"/>
      <c r="L254" s="43"/>
      <c r="M254" s="44"/>
      <c r="N254" s="2"/>
      <c r="V254" s="50"/>
    </row>
    <row r="255" spans="1:22" ht="13.8" thickBot="1" x14ac:dyDescent="0.3">
      <c r="A255" s="291"/>
      <c r="B255" s="7"/>
      <c r="C255" s="7"/>
      <c r="D255" s="4"/>
      <c r="E255" s="7"/>
      <c r="F255" s="7"/>
      <c r="G255" s="295"/>
      <c r="H255" s="296"/>
      <c r="I255" s="297"/>
      <c r="J255" s="40" t="s">
        <v>37</v>
      </c>
      <c r="K255" s="40"/>
      <c r="L255" s="40"/>
      <c r="M255" s="41"/>
      <c r="N255" s="2"/>
      <c r="V255" s="50">
        <v>0</v>
      </c>
    </row>
    <row r="256" spans="1:22" ht="21" thickBot="1" x14ac:dyDescent="0.3">
      <c r="A256" s="291"/>
      <c r="B256" s="212" t="s">
        <v>30</v>
      </c>
      <c r="C256" s="212" t="s">
        <v>32</v>
      </c>
      <c r="D256" s="212" t="s">
        <v>17</v>
      </c>
      <c r="E256" s="298" t="s">
        <v>34</v>
      </c>
      <c r="F256" s="298"/>
      <c r="G256" s="299"/>
      <c r="H256" s="300"/>
      <c r="I256" s="301"/>
      <c r="J256" s="12" t="s">
        <v>38</v>
      </c>
      <c r="K256" s="13"/>
      <c r="L256" s="13"/>
      <c r="M256" s="14"/>
      <c r="N256" s="2"/>
      <c r="V256" s="50"/>
    </row>
    <row r="257" spans="1:22" ht="13.8" thickBot="1" x14ac:dyDescent="0.3">
      <c r="A257" s="292"/>
      <c r="B257" s="8"/>
      <c r="C257" s="8"/>
      <c r="D257" s="9"/>
      <c r="E257" s="10" t="s">
        <v>2</v>
      </c>
      <c r="F257" s="11"/>
      <c r="G257" s="302"/>
      <c r="H257" s="303"/>
      <c r="I257" s="304"/>
      <c r="J257" s="12" t="s">
        <v>39</v>
      </c>
      <c r="K257" s="13"/>
      <c r="L257" s="13"/>
      <c r="M257" s="14"/>
      <c r="N257" s="2"/>
      <c r="V257" s="50"/>
    </row>
    <row r="258" spans="1:22" ht="21.6" thickTop="1" thickBot="1" x14ac:dyDescent="0.3">
      <c r="A258" s="290">
        <f t="shared" ref="A258" si="57">A254+1</f>
        <v>61</v>
      </c>
      <c r="B258" s="210" t="s">
        <v>29</v>
      </c>
      <c r="C258" s="210" t="s">
        <v>31</v>
      </c>
      <c r="D258" s="210" t="s">
        <v>18</v>
      </c>
      <c r="E258" s="293" t="s">
        <v>33</v>
      </c>
      <c r="F258" s="293"/>
      <c r="G258" s="293" t="s">
        <v>24</v>
      </c>
      <c r="H258" s="294"/>
      <c r="I258" s="219"/>
      <c r="J258" s="42" t="s">
        <v>0</v>
      </c>
      <c r="K258" s="43"/>
      <c r="L258" s="43"/>
      <c r="M258" s="44"/>
      <c r="N258" s="2"/>
      <c r="V258" s="50"/>
    </row>
    <row r="259" spans="1:22" ht="13.8" thickBot="1" x14ac:dyDescent="0.3">
      <c r="A259" s="291"/>
      <c r="B259" s="7"/>
      <c r="C259" s="7"/>
      <c r="D259" s="4"/>
      <c r="E259" s="7"/>
      <c r="F259" s="7"/>
      <c r="G259" s="295"/>
      <c r="H259" s="296"/>
      <c r="I259" s="297"/>
      <c r="J259" s="40" t="s">
        <v>37</v>
      </c>
      <c r="K259" s="40"/>
      <c r="L259" s="40"/>
      <c r="M259" s="41"/>
      <c r="N259" s="2"/>
      <c r="V259" s="50">
        <v>0</v>
      </c>
    </row>
    <row r="260" spans="1:22" ht="21" thickBot="1" x14ac:dyDescent="0.3">
      <c r="A260" s="291"/>
      <c r="B260" s="212" t="s">
        <v>30</v>
      </c>
      <c r="C260" s="212" t="s">
        <v>32</v>
      </c>
      <c r="D260" s="212" t="s">
        <v>17</v>
      </c>
      <c r="E260" s="298" t="s">
        <v>34</v>
      </c>
      <c r="F260" s="298"/>
      <c r="G260" s="299"/>
      <c r="H260" s="300"/>
      <c r="I260" s="301"/>
      <c r="J260" s="12" t="s">
        <v>38</v>
      </c>
      <c r="K260" s="13"/>
      <c r="L260" s="13"/>
      <c r="M260" s="14"/>
      <c r="N260" s="2"/>
      <c r="V260" s="50"/>
    </row>
    <row r="261" spans="1:22" ht="13.8" thickBot="1" x14ac:dyDescent="0.3">
      <c r="A261" s="292"/>
      <c r="B261" s="8"/>
      <c r="C261" s="8"/>
      <c r="D261" s="9"/>
      <c r="E261" s="10" t="s">
        <v>2</v>
      </c>
      <c r="F261" s="11"/>
      <c r="G261" s="302"/>
      <c r="H261" s="303"/>
      <c r="I261" s="304"/>
      <c r="J261" s="12" t="s">
        <v>39</v>
      </c>
      <c r="K261" s="13"/>
      <c r="L261" s="13"/>
      <c r="M261" s="14"/>
      <c r="N261" s="2"/>
      <c r="V261" s="50"/>
    </row>
    <row r="262" spans="1:22" ht="21.6" thickTop="1" thickBot="1" x14ac:dyDescent="0.3">
      <c r="A262" s="290">
        <f t="shared" ref="A262" si="58">A258+1</f>
        <v>62</v>
      </c>
      <c r="B262" s="210" t="s">
        <v>29</v>
      </c>
      <c r="C262" s="210" t="s">
        <v>31</v>
      </c>
      <c r="D262" s="210" t="s">
        <v>18</v>
      </c>
      <c r="E262" s="293" t="s">
        <v>33</v>
      </c>
      <c r="F262" s="293"/>
      <c r="G262" s="293" t="s">
        <v>24</v>
      </c>
      <c r="H262" s="294"/>
      <c r="I262" s="219"/>
      <c r="J262" s="42" t="s">
        <v>0</v>
      </c>
      <c r="K262" s="43"/>
      <c r="L262" s="43"/>
      <c r="M262" s="44"/>
      <c r="N262" s="2"/>
      <c r="V262" s="50"/>
    </row>
    <row r="263" spans="1:22" ht="13.8" thickBot="1" x14ac:dyDescent="0.3">
      <c r="A263" s="291"/>
      <c r="B263" s="7"/>
      <c r="C263" s="7"/>
      <c r="D263" s="4"/>
      <c r="E263" s="7"/>
      <c r="F263" s="7"/>
      <c r="G263" s="295"/>
      <c r="H263" s="296"/>
      <c r="I263" s="297"/>
      <c r="J263" s="40" t="s">
        <v>37</v>
      </c>
      <c r="K263" s="40"/>
      <c r="L263" s="40"/>
      <c r="M263" s="41"/>
      <c r="N263" s="2"/>
      <c r="V263" s="50">
        <v>0</v>
      </c>
    </row>
    <row r="264" spans="1:22" ht="21" thickBot="1" x14ac:dyDescent="0.3">
      <c r="A264" s="291"/>
      <c r="B264" s="212" t="s">
        <v>30</v>
      </c>
      <c r="C264" s="212" t="s">
        <v>32</v>
      </c>
      <c r="D264" s="212" t="s">
        <v>17</v>
      </c>
      <c r="E264" s="298" t="s">
        <v>34</v>
      </c>
      <c r="F264" s="298"/>
      <c r="G264" s="299"/>
      <c r="H264" s="300"/>
      <c r="I264" s="301"/>
      <c r="J264" s="12" t="s">
        <v>38</v>
      </c>
      <c r="K264" s="13"/>
      <c r="L264" s="13"/>
      <c r="M264" s="14"/>
      <c r="N264" s="2"/>
      <c r="V264" s="50"/>
    </row>
    <row r="265" spans="1:22" ht="13.8" thickBot="1" x14ac:dyDescent="0.3">
      <c r="A265" s="292"/>
      <c r="B265" s="8"/>
      <c r="C265" s="8"/>
      <c r="D265" s="9"/>
      <c r="E265" s="10" t="s">
        <v>2</v>
      </c>
      <c r="F265" s="11"/>
      <c r="G265" s="302"/>
      <c r="H265" s="303"/>
      <c r="I265" s="304"/>
      <c r="J265" s="12" t="s">
        <v>39</v>
      </c>
      <c r="K265" s="13"/>
      <c r="L265" s="13"/>
      <c r="M265" s="14"/>
      <c r="N265" s="2"/>
      <c r="V265" s="50"/>
    </row>
    <row r="266" spans="1:22" ht="21.6" thickTop="1" thickBot="1" x14ac:dyDescent="0.3">
      <c r="A266" s="290">
        <f t="shared" ref="A266" si="59">A262+1</f>
        <v>63</v>
      </c>
      <c r="B266" s="210" t="s">
        <v>29</v>
      </c>
      <c r="C266" s="210" t="s">
        <v>31</v>
      </c>
      <c r="D266" s="210" t="s">
        <v>18</v>
      </c>
      <c r="E266" s="293" t="s">
        <v>33</v>
      </c>
      <c r="F266" s="293"/>
      <c r="G266" s="293" t="s">
        <v>24</v>
      </c>
      <c r="H266" s="294"/>
      <c r="I266" s="219"/>
      <c r="J266" s="42" t="s">
        <v>0</v>
      </c>
      <c r="K266" s="43"/>
      <c r="L266" s="43"/>
      <c r="M266" s="44"/>
      <c r="N266" s="2"/>
      <c r="V266" s="50"/>
    </row>
    <row r="267" spans="1:22" ht="13.8" thickBot="1" x14ac:dyDescent="0.3">
      <c r="A267" s="291"/>
      <c r="B267" s="7"/>
      <c r="C267" s="7"/>
      <c r="D267" s="4"/>
      <c r="E267" s="7"/>
      <c r="F267" s="7"/>
      <c r="G267" s="295"/>
      <c r="H267" s="296"/>
      <c r="I267" s="297"/>
      <c r="J267" s="40" t="s">
        <v>37</v>
      </c>
      <c r="K267" s="40"/>
      <c r="L267" s="40"/>
      <c r="M267" s="41"/>
      <c r="N267" s="2"/>
      <c r="V267" s="50">
        <v>0</v>
      </c>
    </row>
    <row r="268" spans="1:22" ht="21" thickBot="1" x14ac:dyDescent="0.3">
      <c r="A268" s="291"/>
      <c r="B268" s="212" t="s">
        <v>30</v>
      </c>
      <c r="C268" s="212" t="s">
        <v>32</v>
      </c>
      <c r="D268" s="212" t="s">
        <v>17</v>
      </c>
      <c r="E268" s="298" t="s">
        <v>34</v>
      </c>
      <c r="F268" s="298"/>
      <c r="G268" s="299"/>
      <c r="H268" s="300"/>
      <c r="I268" s="301"/>
      <c r="J268" s="12" t="s">
        <v>38</v>
      </c>
      <c r="K268" s="13"/>
      <c r="L268" s="13"/>
      <c r="M268" s="14"/>
      <c r="N268" s="2"/>
      <c r="V268" s="50"/>
    </row>
    <row r="269" spans="1:22" ht="13.8" thickBot="1" x14ac:dyDescent="0.3">
      <c r="A269" s="292"/>
      <c r="B269" s="8"/>
      <c r="C269" s="8"/>
      <c r="D269" s="9"/>
      <c r="E269" s="10" t="s">
        <v>2</v>
      </c>
      <c r="F269" s="11"/>
      <c r="G269" s="302"/>
      <c r="H269" s="303"/>
      <c r="I269" s="304"/>
      <c r="J269" s="12" t="s">
        <v>39</v>
      </c>
      <c r="K269" s="13"/>
      <c r="L269" s="13"/>
      <c r="M269" s="14"/>
      <c r="N269" s="2"/>
      <c r="V269" s="50"/>
    </row>
    <row r="270" spans="1:22" ht="21.6" thickTop="1" thickBot="1" x14ac:dyDescent="0.3">
      <c r="A270" s="290">
        <f t="shared" ref="A270" si="60">A266+1</f>
        <v>64</v>
      </c>
      <c r="B270" s="210" t="s">
        <v>29</v>
      </c>
      <c r="C270" s="210" t="s">
        <v>31</v>
      </c>
      <c r="D270" s="210" t="s">
        <v>18</v>
      </c>
      <c r="E270" s="293" t="s">
        <v>33</v>
      </c>
      <c r="F270" s="293"/>
      <c r="G270" s="293" t="s">
        <v>24</v>
      </c>
      <c r="H270" s="294"/>
      <c r="I270" s="219"/>
      <c r="J270" s="42" t="s">
        <v>0</v>
      </c>
      <c r="K270" s="43"/>
      <c r="L270" s="43"/>
      <c r="M270" s="44"/>
      <c r="N270" s="2"/>
      <c r="V270" s="50"/>
    </row>
    <row r="271" spans="1:22" ht="13.8" thickBot="1" x14ac:dyDescent="0.3">
      <c r="A271" s="291"/>
      <c r="B271" s="7"/>
      <c r="C271" s="7"/>
      <c r="D271" s="4"/>
      <c r="E271" s="7"/>
      <c r="F271" s="7"/>
      <c r="G271" s="295"/>
      <c r="H271" s="296"/>
      <c r="I271" s="297"/>
      <c r="J271" s="40" t="s">
        <v>37</v>
      </c>
      <c r="K271" s="40"/>
      <c r="L271" s="40"/>
      <c r="M271" s="41"/>
      <c r="N271" s="2"/>
      <c r="V271" s="50">
        <v>0</v>
      </c>
    </row>
    <row r="272" spans="1:22" ht="21" thickBot="1" x14ac:dyDescent="0.3">
      <c r="A272" s="291"/>
      <c r="B272" s="212" t="s">
        <v>30</v>
      </c>
      <c r="C272" s="212" t="s">
        <v>32</v>
      </c>
      <c r="D272" s="212" t="s">
        <v>17</v>
      </c>
      <c r="E272" s="298" t="s">
        <v>34</v>
      </c>
      <c r="F272" s="298"/>
      <c r="G272" s="299"/>
      <c r="H272" s="300"/>
      <c r="I272" s="301"/>
      <c r="J272" s="12" t="s">
        <v>38</v>
      </c>
      <c r="K272" s="13"/>
      <c r="L272" s="13"/>
      <c r="M272" s="14"/>
      <c r="N272" s="2"/>
      <c r="V272" s="50"/>
    </row>
    <row r="273" spans="1:22" ht="13.8" thickBot="1" x14ac:dyDescent="0.3">
      <c r="A273" s="292"/>
      <c r="B273" s="8"/>
      <c r="C273" s="8"/>
      <c r="D273" s="9"/>
      <c r="E273" s="10" t="s">
        <v>2</v>
      </c>
      <c r="F273" s="11"/>
      <c r="G273" s="302"/>
      <c r="H273" s="303"/>
      <c r="I273" s="304"/>
      <c r="J273" s="12" t="s">
        <v>39</v>
      </c>
      <c r="K273" s="13"/>
      <c r="L273" s="13"/>
      <c r="M273" s="14"/>
      <c r="N273" s="2"/>
      <c r="V273" s="50"/>
    </row>
    <row r="274" spans="1:22" ht="21.6" thickTop="1" thickBot="1" x14ac:dyDescent="0.3">
      <c r="A274" s="290">
        <f t="shared" ref="A274" si="61">A270+1</f>
        <v>65</v>
      </c>
      <c r="B274" s="210" t="s">
        <v>29</v>
      </c>
      <c r="C274" s="210" t="s">
        <v>31</v>
      </c>
      <c r="D274" s="210" t="s">
        <v>18</v>
      </c>
      <c r="E274" s="293" t="s">
        <v>33</v>
      </c>
      <c r="F274" s="293"/>
      <c r="G274" s="293" t="s">
        <v>24</v>
      </c>
      <c r="H274" s="294"/>
      <c r="I274" s="219"/>
      <c r="J274" s="42" t="s">
        <v>0</v>
      </c>
      <c r="K274" s="43"/>
      <c r="L274" s="43"/>
      <c r="M274" s="44"/>
      <c r="N274" s="2"/>
      <c r="V274" s="50"/>
    </row>
    <row r="275" spans="1:22" ht="13.8" thickBot="1" x14ac:dyDescent="0.3">
      <c r="A275" s="291"/>
      <c r="B275" s="7"/>
      <c r="C275" s="7"/>
      <c r="D275" s="4"/>
      <c r="E275" s="7"/>
      <c r="F275" s="7"/>
      <c r="G275" s="295"/>
      <c r="H275" s="296"/>
      <c r="I275" s="297"/>
      <c r="J275" s="40" t="s">
        <v>37</v>
      </c>
      <c r="K275" s="40"/>
      <c r="L275" s="40"/>
      <c r="M275" s="41"/>
      <c r="N275" s="2"/>
      <c r="V275" s="50">
        <v>0</v>
      </c>
    </row>
    <row r="276" spans="1:22" ht="21" thickBot="1" x14ac:dyDescent="0.3">
      <c r="A276" s="291"/>
      <c r="B276" s="212" t="s">
        <v>30</v>
      </c>
      <c r="C276" s="212" t="s">
        <v>32</v>
      </c>
      <c r="D276" s="212" t="s">
        <v>17</v>
      </c>
      <c r="E276" s="298" t="s">
        <v>34</v>
      </c>
      <c r="F276" s="298"/>
      <c r="G276" s="299"/>
      <c r="H276" s="300"/>
      <c r="I276" s="301"/>
      <c r="J276" s="12" t="s">
        <v>38</v>
      </c>
      <c r="K276" s="13"/>
      <c r="L276" s="13"/>
      <c r="M276" s="14"/>
      <c r="N276" s="2"/>
      <c r="V276" s="50"/>
    </row>
    <row r="277" spans="1:22" ht="13.8" thickBot="1" x14ac:dyDescent="0.3">
      <c r="A277" s="292"/>
      <c r="B277" s="8"/>
      <c r="C277" s="8"/>
      <c r="D277" s="9"/>
      <c r="E277" s="10" t="s">
        <v>2</v>
      </c>
      <c r="F277" s="11"/>
      <c r="G277" s="302"/>
      <c r="H277" s="303"/>
      <c r="I277" s="304"/>
      <c r="J277" s="12" t="s">
        <v>39</v>
      </c>
      <c r="K277" s="13"/>
      <c r="L277" s="13"/>
      <c r="M277" s="14"/>
      <c r="N277" s="2"/>
      <c r="V277" s="50"/>
    </row>
    <row r="278" spans="1:22" ht="21.6" thickTop="1" thickBot="1" x14ac:dyDescent="0.3">
      <c r="A278" s="290">
        <f t="shared" ref="A278" si="62">A274+1</f>
        <v>66</v>
      </c>
      <c r="B278" s="210" t="s">
        <v>29</v>
      </c>
      <c r="C278" s="210" t="s">
        <v>31</v>
      </c>
      <c r="D278" s="210" t="s">
        <v>18</v>
      </c>
      <c r="E278" s="293" t="s">
        <v>33</v>
      </c>
      <c r="F278" s="293"/>
      <c r="G278" s="293" t="s">
        <v>24</v>
      </c>
      <c r="H278" s="294"/>
      <c r="I278" s="219"/>
      <c r="J278" s="42" t="s">
        <v>0</v>
      </c>
      <c r="K278" s="43"/>
      <c r="L278" s="43"/>
      <c r="M278" s="44"/>
      <c r="N278" s="2"/>
      <c r="V278" s="50"/>
    </row>
    <row r="279" spans="1:22" ht="13.8" thickBot="1" x14ac:dyDescent="0.3">
      <c r="A279" s="291"/>
      <c r="B279" s="7"/>
      <c r="C279" s="7"/>
      <c r="D279" s="4"/>
      <c r="E279" s="7"/>
      <c r="F279" s="7"/>
      <c r="G279" s="295"/>
      <c r="H279" s="296"/>
      <c r="I279" s="297"/>
      <c r="J279" s="40" t="s">
        <v>37</v>
      </c>
      <c r="K279" s="40"/>
      <c r="L279" s="40"/>
      <c r="M279" s="41"/>
      <c r="N279" s="2"/>
      <c r="V279" s="50">
        <v>0</v>
      </c>
    </row>
    <row r="280" spans="1:22" ht="21" thickBot="1" x14ac:dyDescent="0.3">
      <c r="A280" s="291"/>
      <c r="B280" s="212" t="s">
        <v>30</v>
      </c>
      <c r="C280" s="212" t="s">
        <v>32</v>
      </c>
      <c r="D280" s="212" t="s">
        <v>17</v>
      </c>
      <c r="E280" s="298" t="s">
        <v>34</v>
      </c>
      <c r="F280" s="298"/>
      <c r="G280" s="299"/>
      <c r="H280" s="300"/>
      <c r="I280" s="301"/>
      <c r="J280" s="12" t="s">
        <v>38</v>
      </c>
      <c r="K280" s="13"/>
      <c r="L280" s="13"/>
      <c r="M280" s="14"/>
      <c r="N280" s="2"/>
      <c r="V280" s="50"/>
    </row>
    <row r="281" spans="1:22" ht="13.8" thickBot="1" x14ac:dyDescent="0.3">
      <c r="A281" s="292"/>
      <c r="B281" s="8"/>
      <c r="C281" s="8"/>
      <c r="D281" s="9"/>
      <c r="E281" s="10" t="s">
        <v>2</v>
      </c>
      <c r="F281" s="11"/>
      <c r="G281" s="302"/>
      <c r="H281" s="303"/>
      <c r="I281" s="304"/>
      <c r="J281" s="12" t="s">
        <v>39</v>
      </c>
      <c r="K281" s="13"/>
      <c r="L281" s="13"/>
      <c r="M281" s="14"/>
      <c r="N281" s="2"/>
      <c r="V281" s="50"/>
    </row>
    <row r="282" spans="1:22" ht="21.6" thickTop="1" thickBot="1" x14ac:dyDescent="0.3">
      <c r="A282" s="290">
        <f t="shared" ref="A282" si="63">A278+1</f>
        <v>67</v>
      </c>
      <c r="B282" s="210" t="s">
        <v>29</v>
      </c>
      <c r="C282" s="210" t="s">
        <v>31</v>
      </c>
      <c r="D282" s="210" t="s">
        <v>18</v>
      </c>
      <c r="E282" s="293" t="s">
        <v>33</v>
      </c>
      <c r="F282" s="293"/>
      <c r="G282" s="293" t="s">
        <v>24</v>
      </c>
      <c r="H282" s="294"/>
      <c r="I282" s="219"/>
      <c r="J282" s="42" t="s">
        <v>0</v>
      </c>
      <c r="K282" s="43"/>
      <c r="L282" s="43"/>
      <c r="M282" s="44"/>
      <c r="N282" s="2"/>
      <c r="V282" s="50"/>
    </row>
    <row r="283" spans="1:22" ht="13.8" thickBot="1" x14ac:dyDescent="0.3">
      <c r="A283" s="291"/>
      <c r="B283" s="7"/>
      <c r="C283" s="7"/>
      <c r="D283" s="4"/>
      <c r="E283" s="7"/>
      <c r="F283" s="7"/>
      <c r="G283" s="295"/>
      <c r="H283" s="296"/>
      <c r="I283" s="297"/>
      <c r="J283" s="40" t="s">
        <v>37</v>
      </c>
      <c r="K283" s="40"/>
      <c r="L283" s="40"/>
      <c r="M283" s="41"/>
      <c r="N283" s="2"/>
      <c r="V283" s="50">
        <v>0</v>
      </c>
    </row>
    <row r="284" spans="1:22" ht="21" thickBot="1" x14ac:dyDescent="0.3">
      <c r="A284" s="291"/>
      <c r="B284" s="212" t="s">
        <v>30</v>
      </c>
      <c r="C284" s="212" t="s">
        <v>32</v>
      </c>
      <c r="D284" s="212" t="s">
        <v>17</v>
      </c>
      <c r="E284" s="298" t="s">
        <v>34</v>
      </c>
      <c r="F284" s="298"/>
      <c r="G284" s="299"/>
      <c r="H284" s="300"/>
      <c r="I284" s="301"/>
      <c r="J284" s="12" t="s">
        <v>38</v>
      </c>
      <c r="K284" s="13"/>
      <c r="L284" s="13"/>
      <c r="M284" s="14"/>
      <c r="N284" s="2"/>
      <c r="V284" s="50"/>
    </row>
    <row r="285" spans="1:22" ht="13.8" thickBot="1" x14ac:dyDescent="0.3">
      <c r="A285" s="292"/>
      <c r="B285" s="8"/>
      <c r="C285" s="8"/>
      <c r="D285" s="9"/>
      <c r="E285" s="10" t="s">
        <v>2</v>
      </c>
      <c r="F285" s="11"/>
      <c r="G285" s="302"/>
      <c r="H285" s="303"/>
      <c r="I285" s="304"/>
      <c r="J285" s="12" t="s">
        <v>39</v>
      </c>
      <c r="K285" s="13"/>
      <c r="L285" s="13"/>
      <c r="M285" s="14"/>
      <c r="N285" s="2"/>
      <c r="V285" s="50"/>
    </row>
    <row r="286" spans="1:22" ht="21.6" thickTop="1" thickBot="1" x14ac:dyDescent="0.3">
      <c r="A286" s="290">
        <f t="shared" ref="A286" si="64">A282+1</f>
        <v>68</v>
      </c>
      <c r="B286" s="210" t="s">
        <v>29</v>
      </c>
      <c r="C286" s="210" t="s">
        <v>31</v>
      </c>
      <c r="D286" s="210" t="s">
        <v>18</v>
      </c>
      <c r="E286" s="293" t="s">
        <v>33</v>
      </c>
      <c r="F286" s="293"/>
      <c r="G286" s="293" t="s">
        <v>24</v>
      </c>
      <c r="H286" s="294"/>
      <c r="I286" s="219"/>
      <c r="J286" s="42" t="s">
        <v>0</v>
      </c>
      <c r="K286" s="43"/>
      <c r="L286" s="43"/>
      <c r="M286" s="44"/>
      <c r="N286" s="2"/>
      <c r="V286" s="50"/>
    </row>
    <row r="287" spans="1:22" ht="13.8" thickBot="1" x14ac:dyDescent="0.3">
      <c r="A287" s="291"/>
      <c r="B287" s="7"/>
      <c r="C287" s="7"/>
      <c r="D287" s="4"/>
      <c r="E287" s="7"/>
      <c r="F287" s="7"/>
      <c r="G287" s="295"/>
      <c r="H287" s="296"/>
      <c r="I287" s="297"/>
      <c r="J287" s="40" t="s">
        <v>37</v>
      </c>
      <c r="K287" s="40"/>
      <c r="L287" s="40"/>
      <c r="M287" s="41"/>
      <c r="N287" s="2"/>
      <c r="V287" s="50">
        <v>0</v>
      </c>
    </row>
    <row r="288" spans="1:22" ht="21" thickBot="1" x14ac:dyDescent="0.3">
      <c r="A288" s="291"/>
      <c r="B288" s="212" t="s">
        <v>30</v>
      </c>
      <c r="C288" s="212" t="s">
        <v>32</v>
      </c>
      <c r="D288" s="212" t="s">
        <v>17</v>
      </c>
      <c r="E288" s="298" t="s">
        <v>34</v>
      </c>
      <c r="F288" s="298"/>
      <c r="G288" s="299"/>
      <c r="H288" s="300"/>
      <c r="I288" s="301"/>
      <c r="J288" s="12" t="s">
        <v>38</v>
      </c>
      <c r="K288" s="13"/>
      <c r="L288" s="13"/>
      <c r="M288" s="14"/>
      <c r="N288" s="2"/>
      <c r="V288" s="50"/>
    </row>
    <row r="289" spans="1:22" ht="13.8" thickBot="1" x14ac:dyDescent="0.3">
      <c r="A289" s="292"/>
      <c r="B289" s="8"/>
      <c r="C289" s="8"/>
      <c r="D289" s="9"/>
      <c r="E289" s="10" t="s">
        <v>2</v>
      </c>
      <c r="F289" s="11"/>
      <c r="G289" s="302"/>
      <c r="H289" s="303"/>
      <c r="I289" s="304"/>
      <c r="J289" s="12" t="s">
        <v>39</v>
      </c>
      <c r="K289" s="13"/>
      <c r="L289" s="13"/>
      <c r="M289" s="14"/>
      <c r="N289" s="2"/>
      <c r="V289" s="50"/>
    </row>
    <row r="290" spans="1:22" ht="21.6" thickTop="1" thickBot="1" x14ac:dyDescent="0.3">
      <c r="A290" s="290">
        <f t="shared" ref="A290" si="65">A286+1</f>
        <v>69</v>
      </c>
      <c r="B290" s="210" t="s">
        <v>29</v>
      </c>
      <c r="C290" s="210" t="s">
        <v>31</v>
      </c>
      <c r="D290" s="210" t="s">
        <v>18</v>
      </c>
      <c r="E290" s="293" t="s">
        <v>33</v>
      </c>
      <c r="F290" s="293"/>
      <c r="G290" s="293" t="s">
        <v>24</v>
      </c>
      <c r="H290" s="294"/>
      <c r="I290" s="219"/>
      <c r="J290" s="42" t="s">
        <v>0</v>
      </c>
      <c r="K290" s="43"/>
      <c r="L290" s="43"/>
      <c r="M290" s="44"/>
      <c r="N290" s="2"/>
      <c r="V290" s="50"/>
    </row>
    <row r="291" spans="1:22" ht="13.8" thickBot="1" x14ac:dyDescent="0.3">
      <c r="A291" s="291"/>
      <c r="B291" s="7"/>
      <c r="C291" s="7"/>
      <c r="D291" s="4"/>
      <c r="E291" s="7"/>
      <c r="F291" s="7"/>
      <c r="G291" s="295"/>
      <c r="H291" s="296"/>
      <c r="I291" s="297"/>
      <c r="J291" s="40" t="s">
        <v>37</v>
      </c>
      <c r="K291" s="40"/>
      <c r="L291" s="40"/>
      <c r="M291" s="41"/>
      <c r="N291" s="2"/>
      <c r="V291" s="50">
        <v>0</v>
      </c>
    </row>
    <row r="292" spans="1:22" ht="21" thickBot="1" x14ac:dyDescent="0.3">
      <c r="A292" s="291"/>
      <c r="B292" s="212" t="s">
        <v>30</v>
      </c>
      <c r="C292" s="212" t="s">
        <v>32</v>
      </c>
      <c r="D292" s="212" t="s">
        <v>17</v>
      </c>
      <c r="E292" s="298" t="s">
        <v>34</v>
      </c>
      <c r="F292" s="298"/>
      <c r="G292" s="299"/>
      <c r="H292" s="300"/>
      <c r="I292" s="301"/>
      <c r="J292" s="12" t="s">
        <v>38</v>
      </c>
      <c r="K292" s="13"/>
      <c r="L292" s="13"/>
      <c r="M292" s="14"/>
      <c r="N292" s="2"/>
      <c r="V292" s="50"/>
    </row>
    <row r="293" spans="1:22" ht="13.8" thickBot="1" x14ac:dyDescent="0.3">
      <c r="A293" s="292"/>
      <c r="B293" s="8"/>
      <c r="C293" s="8"/>
      <c r="D293" s="9"/>
      <c r="E293" s="10" t="s">
        <v>2</v>
      </c>
      <c r="F293" s="11"/>
      <c r="G293" s="302"/>
      <c r="H293" s="303"/>
      <c r="I293" s="304"/>
      <c r="J293" s="12" t="s">
        <v>39</v>
      </c>
      <c r="K293" s="13"/>
      <c r="L293" s="13"/>
      <c r="M293" s="14"/>
      <c r="N293" s="2"/>
      <c r="V293" s="50"/>
    </row>
    <row r="294" spans="1:22" ht="21.6" thickTop="1" thickBot="1" x14ac:dyDescent="0.3">
      <c r="A294" s="290">
        <f t="shared" ref="A294" si="66">A290+1</f>
        <v>70</v>
      </c>
      <c r="B294" s="210" t="s">
        <v>29</v>
      </c>
      <c r="C294" s="210" t="s">
        <v>31</v>
      </c>
      <c r="D294" s="210" t="s">
        <v>18</v>
      </c>
      <c r="E294" s="293" t="s">
        <v>33</v>
      </c>
      <c r="F294" s="293"/>
      <c r="G294" s="293" t="s">
        <v>24</v>
      </c>
      <c r="H294" s="294"/>
      <c r="I294" s="219"/>
      <c r="J294" s="42" t="s">
        <v>0</v>
      </c>
      <c r="K294" s="43"/>
      <c r="L294" s="43"/>
      <c r="M294" s="44"/>
      <c r="N294" s="2"/>
      <c r="V294" s="50"/>
    </row>
    <row r="295" spans="1:22" ht="13.8" thickBot="1" x14ac:dyDescent="0.3">
      <c r="A295" s="291"/>
      <c r="B295" s="7"/>
      <c r="C295" s="7"/>
      <c r="D295" s="4"/>
      <c r="E295" s="7"/>
      <c r="F295" s="7"/>
      <c r="G295" s="295"/>
      <c r="H295" s="296"/>
      <c r="I295" s="297"/>
      <c r="J295" s="40" t="s">
        <v>37</v>
      </c>
      <c r="K295" s="40"/>
      <c r="L295" s="40"/>
      <c r="M295" s="41"/>
      <c r="N295" s="2"/>
      <c r="V295" s="50">
        <v>0</v>
      </c>
    </row>
    <row r="296" spans="1:22" ht="21" thickBot="1" x14ac:dyDescent="0.3">
      <c r="A296" s="291"/>
      <c r="B296" s="212" t="s">
        <v>30</v>
      </c>
      <c r="C296" s="212" t="s">
        <v>32</v>
      </c>
      <c r="D296" s="212" t="s">
        <v>17</v>
      </c>
      <c r="E296" s="298" t="s">
        <v>34</v>
      </c>
      <c r="F296" s="298"/>
      <c r="G296" s="299"/>
      <c r="H296" s="300"/>
      <c r="I296" s="301"/>
      <c r="J296" s="12" t="s">
        <v>38</v>
      </c>
      <c r="K296" s="13"/>
      <c r="L296" s="13"/>
      <c r="M296" s="14"/>
      <c r="N296" s="2"/>
      <c r="V296" s="50"/>
    </row>
    <row r="297" spans="1:22" ht="13.8" thickBot="1" x14ac:dyDescent="0.3">
      <c r="A297" s="292"/>
      <c r="B297" s="8"/>
      <c r="C297" s="8"/>
      <c r="D297" s="9"/>
      <c r="E297" s="10" t="s">
        <v>2</v>
      </c>
      <c r="F297" s="11"/>
      <c r="G297" s="302"/>
      <c r="H297" s="303"/>
      <c r="I297" s="304"/>
      <c r="J297" s="12" t="s">
        <v>39</v>
      </c>
      <c r="K297" s="13"/>
      <c r="L297" s="13"/>
      <c r="M297" s="14"/>
      <c r="N297" s="2"/>
      <c r="V297" s="50"/>
    </row>
    <row r="298" spans="1:22" ht="21.6" thickTop="1" thickBot="1" x14ac:dyDescent="0.3">
      <c r="A298" s="290">
        <f t="shared" ref="A298" si="67">A294+1</f>
        <v>71</v>
      </c>
      <c r="B298" s="210" t="s">
        <v>29</v>
      </c>
      <c r="C298" s="210" t="s">
        <v>31</v>
      </c>
      <c r="D298" s="210" t="s">
        <v>18</v>
      </c>
      <c r="E298" s="293" t="s">
        <v>33</v>
      </c>
      <c r="F298" s="293"/>
      <c r="G298" s="293" t="s">
        <v>24</v>
      </c>
      <c r="H298" s="294"/>
      <c r="I298" s="219"/>
      <c r="J298" s="42" t="s">
        <v>0</v>
      </c>
      <c r="K298" s="43"/>
      <c r="L298" s="43"/>
      <c r="M298" s="44"/>
      <c r="N298" s="2"/>
      <c r="V298" s="50"/>
    </row>
    <row r="299" spans="1:22" ht="13.8" thickBot="1" x14ac:dyDescent="0.3">
      <c r="A299" s="291"/>
      <c r="B299" s="7"/>
      <c r="C299" s="7"/>
      <c r="D299" s="4"/>
      <c r="E299" s="7"/>
      <c r="F299" s="7"/>
      <c r="G299" s="295"/>
      <c r="H299" s="296"/>
      <c r="I299" s="297"/>
      <c r="J299" s="40" t="s">
        <v>37</v>
      </c>
      <c r="K299" s="40"/>
      <c r="L299" s="40"/>
      <c r="M299" s="41"/>
      <c r="N299" s="2"/>
      <c r="V299" s="50">
        <v>0</v>
      </c>
    </row>
    <row r="300" spans="1:22" ht="21" thickBot="1" x14ac:dyDescent="0.3">
      <c r="A300" s="291"/>
      <c r="B300" s="212" t="s">
        <v>30</v>
      </c>
      <c r="C300" s="212" t="s">
        <v>32</v>
      </c>
      <c r="D300" s="212" t="s">
        <v>17</v>
      </c>
      <c r="E300" s="298" t="s">
        <v>34</v>
      </c>
      <c r="F300" s="298"/>
      <c r="G300" s="299"/>
      <c r="H300" s="300"/>
      <c r="I300" s="301"/>
      <c r="J300" s="12" t="s">
        <v>38</v>
      </c>
      <c r="K300" s="13"/>
      <c r="L300" s="13"/>
      <c r="M300" s="14"/>
      <c r="N300" s="2"/>
      <c r="V300" s="50"/>
    </row>
    <row r="301" spans="1:22" ht="13.8" thickBot="1" x14ac:dyDescent="0.3">
      <c r="A301" s="292"/>
      <c r="B301" s="8"/>
      <c r="C301" s="8"/>
      <c r="D301" s="9"/>
      <c r="E301" s="10" t="s">
        <v>2</v>
      </c>
      <c r="F301" s="11"/>
      <c r="G301" s="302"/>
      <c r="H301" s="303"/>
      <c r="I301" s="304"/>
      <c r="J301" s="12" t="s">
        <v>39</v>
      </c>
      <c r="K301" s="13"/>
      <c r="L301" s="13"/>
      <c r="M301" s="14"/>
      <c r="N301" s="2"/>
      <c r="V301" s="50"/>
    </row>
    <row r="302" spans="1:22" ht="21.6" thickTop="1" thickBot="1" x14ac:dyDescent="0.3">
      <c r="A302" s="290">
        <f t="shared" ref="A302" si="68">A298+1</f>
        <v>72</v>
      </c>
      <c r="B302" s="210" t="s">
        <v>29</v>
      </c>
      <c r="C302" s="210" t="s">
        <v>31</v>
      </c>
      <c r="D302" s="210" t="s">
        <v>18</v>
      </c>
      <c r="E302" s="293" t="s">
        <v>33</v>
      </c>
      <c r="F302" s="293"/>
      <c r="G302" s="293" t="s">
        <v>24</v>
      </c>
      <c r="H302" s="294"/>
      <c r="I302" s="219"/>
      <c r="J302" s="42" t="s">
        <v>0</v>
      </c>
      <c r="K302" s="43"/>
      <c r="L302" s="43"/>
      <c r="M302" s="44"/>
      <c r="N302" s="2"/>
      <c r="V302" s="50"/>
    </row>
    <row r="303" spans="1:22" ht="13.8" thickBot="1" x14ac:dyDescent="0.3">
      <c r="A303" s="291"/>
      <c r="B303" s="7"/>
      <c r="C303" s="7"/>
      <c r="D303" s="4"/>
      <c r="E303" s="7"/>
      <c r="F303" s="7"/>
      <c r="G303" s="295"/>
      <c r="H303" s="296"/>
      <c r="I303" s="297"/>
      <c r="J303" s="40" t="s">
        <v>37</v>
      </c>
      <c r="K303" s="40"/>
      <c r="L303" s="40"/>
      <c r="M303" s="41"/>
      <c r="N303" s="2"/>
      <c r="V303" s="50">
        <v>0</v>
      </c>
    </row>
    <row r="304" spans="1:22" ht="21" thickBot="1" x14ac:dyDescent="0.3">
      <c r="A304" s="291"/>
      <c r="B304" s="212" t="s">
        <v>30</v>
      </c>
      <c r="C304" s="212" t="s">
        <v>32</v>
      </c>
      <c r="D304" s="212" t="s">
        <v>17</v>
      </c>
      <c r="E304" s="298" t="s">
        <v>34</v>
      </c>
      <c r="F304" s="298"/>
      <c r="G304" s="299"/>
      <c r="H304" s="300"/>
      <c r="I304" s="301"/>
      <c r="J304" s="12" t="s">
        <v>38</v>
      </c>
      <c r="K304" s="13"/>
      <c r="L304" s="13"/>
      <c r="M304" s="14"/>
      <c r="N304" s="2"/>
      <c r="V304" s="50"/>
    </row>
    <row r="305" spans="1:22" ht="13.8" thickBot="1" x14ac:dyDescent="0.3">
      <c r="A305" s="292"/>
      <c r="B305" s="8"/>
      <c r="C305" s="8"/>
      <c r="D305" s="9"/>
      <c r="E305" s="10" t="s">
        <v>2</v>
      </c>
      <c r="F305" s="11"/>
      <c r="G305" s="302"/>
      <c r="H305" s="303"/>
      <c r="I305" s="304"/>
      <c r="J305" s="12" t="s">
        <v>39</v>
      </c>
      <c r="K305" s="13"/>
      <c r="L305" s="13"/>
      <c r="M305" s="14"/>
      <c r="N305" s="2"/>
      <c r="V305" s="50"/>
    </row>
    <row r="306" spans="1:22" ht="21.6" thickTop="1" thickBot="1" x14ac:dyDescent="0.3">
      <c r="A306" s="290">
        <f t="shared" ref="A306" si="69">A302+1</f>
        <v>73</v>
      </c>
      <c r="B306" s="210" t="s">
        <v>29</v>
      </c>
      <c r="C306" s="210" t="s">
        <v>31</v>
      </c>
      <c r="D306" s="210" t="s">
        <v>18</v>
      </c>
      <c r="E306" s="293" t="s">
        <v>33</v>
      </c>
      <c r="F306" s="293"/>
      <c r="G306" s="293" t="s">
        <v>24</v>
      </c>
      <c r="H306" s="294"/>
      <c r="I306" s="219"/>
      <c r="J306" s="42" t="s">
        <v>0</v>
      </c>
      <c r="K306" s="43"/>
      <c r="L306" s="43"/>
      <c r="M306" s="44"/>
      <c r="N306" s="2"/>
      <c r="V306" s="50"/>
    </row>
    <row r="307" spans="1:22" ht="13.8" thickBot="1" x14ac:dyDescent="0.3">
      <c r="A307" s="291"/>
      <c r="B307" s="7"/>
      <c r="C307" s="7"/>
      <c r="D307" s="4"/>
      <c r="E307" s="7"/>
      <c r="F307" s="7"/>
      <c r="G307" s="295"/>
      <c r="H307" s="296"/>
      <c r="I307" s="297"/>
      <c r="J307" s="40" t="s">
        <v>37</v>
      </c>
      <c r="K307" s="40"/>
      <c r="L307" s="40"/>
      <c r="M307" s="41"/>
      <c r="N307" s="2"/>
      <c r="V307" s="50">
        <v>0</v>
      </c>
    </row>
    <row r="308" spans="1:22" ht="21" thickBot="1" x14ac:dyDescent="0.3">
      <c r="A308" s="291"/>
      <c r="B308" s="212" t="s">
        <v>30</v>
      </c>
      <c r="C308" s="212" t="s">
        <v>32</v>
      </c>
      <c r="D308" s="212" t="s">
        <v>17</v>
      </c>
      <c r="E308" s="298" t="s">
        <v>34</v>
      </c>
      <c r="F308" s="298"/>
      <c r="G308" s="299"/>
      <c r="H308" s="300"/>
      <c r="I308" s="301"/>
      <c r="J308" s="12" t="s">
        <v>38</v>
      </c>
      <c r="K308" s="13"/>
      <c r="L308" s="13"/>
      <c r="M308" s="14"/>
      <c r="N308" s="2"/>
      <c r="V308" s="50"/>
    </row>
    <row r="309" spans="1:22" ht="13.8" thickBot="1" x14ac:dyDescent="0.3">
      <c r="A309" s="292"/>
      <c r="B309" s="8"/>
      <c r="C309" s="8"/>
      <c r="D309" s="9"/>
      <c r="E309" s="10" t="s">
        <v>2</v>
      </c>
      <c r="F309" s="11"/>
      <c r="G309" s="302"/>
      <c r="H309" s="303"/>
      <c r="I309" s="304"/>
      <c r="J309" s="12" t="s">
        <v>39</v>
      </c>
      <c r="K309" s="13"/>
      <c r="L309" s="13"/>
      <c r="M309" s="14"/>
      <c r="N309" s="2"/>
      <c r="V309" s="50"/>
    </row>
    <row r="310" spans="1:22" ht="21.6" thickTop="1" thickBot="1" x14ac:dyDescent="0.3">
      <c r="A310" s="290">
        <f t="shared" ref="A310" si="70">A306+1</f>
        <v>74</v>
      </c>
      <c r="B310" s="210" t="s">
        <v>29</v>
      </c>
      <c r="C310" s="210" t="s">
        <v>31</v>
      </c>
      <c r="D310" s="210" t="s">
        <v>18</v>
      </c>
      <c r="E310" s="293" t="s">
        <v>33</v>
      </c>
      <c r="F310" s="293"/>
      <c r="G310" s="293" t="s">
        <v>24</v>
      </c>
      <c r="H310" s="294"/>
      <c r="I310" s="219"/>
      <c r="J310" s="42" t="s">
        <v>0</v>
      </c>
      <c r="K310" s="43"/>
      <c r="L310" s="43"/>
      <c r="M310" s="44"/>
      <c r="N310" s="2"/>
      <c r="V310" s="50"/>
    </row>
    <row r="311" spans="1:22" ht="13.8" thickBot="1" x14ac:dyDescent="0.3">
      <c r="A311" s="291"/>
      <c r="B311" s="7"/>
      <c r="C311" s="7"/>
      <c r="D311" s="4"/>
      <c r="E311" s="7"/>
      <c r="F311" s="7"/>
      <c r="G311" s="295"/>
      <c r="H311" s="296"/>
      <c r="I311" s="297"/>
      <c r="J311" s="40" t="s">
        <v>37</v>
      </c>
      <c r="K311" s="40"/>
      <c r="L311" s="40"/>
      <c r="M311" s="41"/>
      <c r="N311" s="2"/>
      <c r="V311" s="50">
        <v>0</v>
      </c>
    </row>
    <row r="312" spans="1:22" ht="21" thickBot="1" x14ac:dyDescent="0.3">
      <c r="A312" s="291"/>
      <c r="B312" s="212" t="s">
        <v>30</v>
      </c>
      <c r="C312" s="212" t="s">
        <v>32</v>
      </c>
      <c r="D312" s="212" t="s">
        <v>17</v>
      </c>
      <c r="E312" s="298" t="s">
        <v>34</v>
      </c>
      <c r="F312" s="298"/>
      <c r="G312" s="299"/>
      <c r="H312" s="300"/>
      <c r="I312" s="301"/>
      <c r="J312" s="12" t="s">
        <v>38</v>
      </c>
      <c r="K312" s="13"/>
      <c r="L312" s="13"/>
      <c r="M312" s="14"/>
      <c r="N312" s="2"/>
      <c r="V312" s="50"/>
    </row>
    <row r="313" spans="1:22" ht="13.8" thickBot="1" x14ac:dyDescent="0.3">
      <c r="A313" s="292"/>
      <c r="B313" s="8"/>
      <c r="C313" s="8"/>
      <c r="D313" s="9"/>
      <c r="E313" s="10" t="s">
        <v>2</v>
      </c>
      <c r="F313" s="11"/>
      <c r="G313" s="302"/>
      <c r="H313" s="303"/>
      <c r="I313" s="304"/>
      <c r="J313" s="12" t="s">
        <v>39</v>
      </c>
      <c r="K313" s="13"/>
      <c r="L313" s="13"/>
      <c r="M313" s="14"/>
      <c r="N313" s="2"/>
      <c r="V313" s="50"/>
    </row>
    <row r="314" spans="1:22" ht="21.6" thickTop="1" thickBot="1" x14ac:dyDescent="0.3">
      <c r="A314" s="290">
        <f t="shared" ref="A314" si="71">A310+1</f>
        <v>75</v>
      </c>
      <c r="B314" s="210" t="s">
        <v>29</v>
      </c>
      <c r="C314" s="210" t="s">
        <v>31</v>
      </c>
      <c r="D314" s="210" t="s">
        <v>18</v>
      </c>
      <c r="E314" s="293" t="s">
        <v>33</v>
      </c>
      <c r="F314" s="293"/>
      <c r="G314" s="293" t="s">
        <v>24</v>
      </c>
      <c r="H314" s="294"/>
      <c r="I314" s="219"/>
      <c r="J314" s="42" t="s">
        <v>0</v>
      </c>
      <c r="K314" s="43"/>
      <c r="L314" s="43"/>
      <c r="M314" s="44"/>
      <c r="N314" s="2"/>
      <c r="V314" s="50"/>
    </row>
    <row r="315" spans="1:22" ht="13.8" thickBot="1" x14ac:dyDescent="0.3">
      <c r="A315" s="291"/>
      <c r="B315" s="7"/>
      <c r="C315" s="7"/>
      <c r="D315" s="4"/>
      <c r="E315" s="7"/>
      <c r="F315" s="7"/>
      <c r="G315" s="295"/>
      <c r="H315" s="296"/>
      <c r="I315" s="297"/>
      <c r="J315" s="40" t="s">
        <v>37</v>
      </c>
      <c r="K315" s="40"/>
      <c r="L315" s="40"/>
      <c r="M315" s="41"/>
      <c r="N315" s="2"/>
      <c r="V315" s="50">
        <v>0</v>
      </c>
    </row>
    <row r="316" spans="1:22" ht="21" thickBot="1" x14ac:dyDescent="0.3">
      <c r="A316" s="291"/>
      <c r="B316" s="212" t="s">
        <v>30</v>
      </c>
      <c r="C316" s="212" t="s">
        <v>32</v>
      </c>
      <c r="D316" s="212" t="s">
        <v>17</v>
      </c>
      <c r="E316" s="298" t="s">
        <v>34</v>
      </c>
      <c r="F316" s="298"/>
      <c r="G316" s="299"/>
      <c r="H316" s="300"/>
      <c r="I316" s="301"/>
      <c r="J316" s="12" t="s">
        <v>38</v>
      </c>
      <c r="K316" s="13"/>
      <c r="L316" s="13"/>
      <c r="M316" s="14"/>
      <c r="N316" s="2"/>
      <c r="V316" s="50"/>
    </row>
    <row r="317" spans="1:22" ht="13.8" thickBot="1" x14ac:dyDescent="0.3">
      <c r="A317" s="292"/>
      <c r="B317" s="8"/>
      <c r="C317" s="8"/>
      <c r="D317" s="9"/>
      <c r="E317" s="10" t="s">
        <v>2</v>
      </c>
      <c r="F317" s="11"/>
      <c r="G317" s="302"/>
      <c r="H317" s="303"/>
      <c r="I317" s="304"/>
      <c r="J317" s="12" t="s">
        <v>39</v>
      </c>
      <c r="K317" s="13"/>
      <c r="L317" s="13"/>
      <c r="M317" s="14"/>
      <c r="N317" s="2"/>
      <c r="V317" s="50"/>
    </row>
    <row r="318" spans="1:22" ht="21.6" thickTop="1" thickBot="1" x14ac:dyDescent="0.3">
      <c r="A318" s="290">
        <f t="shared" ref="A318" si="72">A314+1</f>
        <v>76</v>
      </c>
      <c r="B318" s="210" t="s">
        <v>29</v>
      </c>
      <c r="C318" s="210" t="s">
        <v>31</v>
      </c>
      <c r="D318" s="210" t="s">
        <v>18</v>
      </c>
      <c r="E318" s="293" t="s">
        <v>33</v>
      </c>
      <c r="F318" s="293"/>
      <c r="G318" s="293" t="s">
        <v>24</v>
      </c>
      <c r="H318" s="294"/>
      <c r="I318" s="219"/>
      <c r="J318" s="42" t="s">
        <v>0</v>
      </c>
      <c r="K318" s="43"/>
      <c r="L318" s="43"/>
      <c r="M318" s="44"/>
      <c r="N318" s="2"/>
      <c r="V318" s="50"/>
    </row>
    <row r="319" spans="1:22" ht="13.8" thickBot="1" x14ac:dyDescent="0.3">
      <c r="A319" s="291"/>
      <c r="B319" s="7"/>
      <c r="C319" s="7"/>
      <c r="D319" s="4"/>
      <c r="E319" s="7"/>
      <c r="F319" s="7"/>
      <c r="G319" s="295"/>
      <c r="H319" s="296"/>
      <c r="I319" s="297"/>
      <c r="J319" s="40" t="s">
        <v>37</v>
      </c>
      <c r="K319" s="40"/>
      <c r="L319" s="40"/>
      <c r="M319" s="41"/>
      <c r="N319" s="2"/>
      <c r="V319" s="50">
        <v>0</v>
      </c>
    </row>
    <row r="320" spans="1:22" ht="21" thickBot="1" x14ac:dyDescent="0.3">
      <c r="A320" s="291"/>
      <c r="B320" s="212" t="s">
        <v>30</v>
      </c>
      <c r="C320" s="212" t="s">
        <v>32</v>
      </c>
      <c r="D320" s="212" t="s">
        <v>17</v>
      </c>
      <c r="E320" s="298" t="s">
        <v>34</v>
      </c>
      <c r="F320" s="298"/>
      <c r="G320" s="299"/>
      <c r="H320" s="300"/>
      <c r="I320" s="301"/>
      <c r="J320" s="12" t="s">
        <v>38</v>
      </c>
      <c r="K320" s="13"/>
      <c r="L320" s="13"/>
      <c r="M320" s="14"/>
      <c r="N320" s="2"/>
      <c r="V320" s="50"/>
    </row>
    <row r="321" spans="1:22" ht="13.8" thickBot="1" x14ac:dyDescent="0.3">
      <c r="A321" s="292"/>
      <c r="B321" s="8"/>
      <c r="C321" s="8"/>
      <c r="D321" s="9"/>
      <c r="E321" s="10" t="s">
        <v>2</v>
      </c>
      <c r="F321" s="11"/>
      <c r="G321" s="302"/>
      <c r="H321" s="303"/>
      <c r="I321" s="304"/>
      <c r="J321" s="12" t="s">
        <v>39</v>
      </c>
      <c r="K321" s="13"/>
      <c r="L321" s="13"/>
      <c r="M321" s="14"/>
      <c r="N321" s="2"/>
      <c r="V321" s="50"/>
    </row>
    <row r="322" spans="1:22" ht="21.6" thickTop="1" thickBot="1" x14ac:dyDescent="0.3">
      <c r="A322" s="290">
        <f t="shared" ref="A322" si="73">A318+1</f>
        <v>77</v>
      </c>
      <c r="B322" s="210" t="s">
        <v>29</v>
      </c>
      <c r="C322" s="210" t="s">
        <v>31</v>
      </c>
      <c r="D322" s="210" t="s">
        <v>18</v>
      </c>
      <c r="E322" s="293" t="s">
        <v>33</v>
      </c>
      <c r="F322" s="293"/>
      <c r="G322" s="293" t="s">
        <v>24</v>
      </c>
      <c r="H322" s="294"/>
      <c r="I322" s="219"/>
      <c r="J322" s="42" t="s">
        <v>0</v>
      </c>
      <c r="K322" s="43"/>
      <c r="L322" s="43"/>
      <c r="M322" s="44"/>
      <c r="N322" s="2"/>
      <c r="V322" s="50"/>
    </row>
    <row r="323" spans="1:22" ht="13.8" thickBot="1" x14ac:dyDescent="0.3">
      <c r="A323" s="291"/>
      <c r="B323" s="7"/>
      <c r="C323" s="7"/>
      <c r="D323" s="4"/>
      <c r="E323" s="7"/>
      <c r="F323" s="7"/>
      <c r="G323" s="295"/>
      <c r="H323" s="296"/>
      <c r="I323" s="297"/>
      <c r="J323" s="40" t="s">
        <v>37</v>
      </c>
      <c r="K323" s="40"/>
      <c r="L323" s="40"/>
      <c r="M323" s="41"/>
      <c r="N323" s="2"/>
      <c r="V323" s="50">
        <v>0</v>
      </c>
    </row>
    <row r="324" spans="1:22" ht="21" thickBot="1" x14ac:dyDescent="0.3">
      <c r="A324" s="291"/>
      <c r="B324" s="212" t="s">
        <v>30</v>
      </c>
      <c r="C324" s="212" t="s">
        <v>32</v>
      </c>
      <c r="D324" s="212" t="s">
        <v>17</v>
      </c>
      <c r="E324" s="298" t="s">
        <v>34</v>
      </c>
      <c r="F324" s="298"/>
      <c r="G324" s="299"/>
      <c r="H324" s="300"/>
      <c r="I324" s="301"/>
      <c r="J324" s="12" t="s">
        <v>38</v>
      </c>
      <c r="K324" s="13"/>
      <c r="L324" s="13"/>
      <c r="M324" s="14"/>
      <c r="N324" s="2"/>
      <c r="V324" s="50"/>
    </row>
    <row r="325" spans="1:22" ht="13.8" thickBot="1" x14ac:dyDescent="0.3">
      <c r="A325" s="292"/>
      <c r="B325" s="8"/>
      <c r="C325" s="8"/>
      <c r="D325" s="9"/>
      <c r="E325" s="10" t="s">
        <v>2</v>
      </c>
      <c r="F325" s="11"/>
      <c r="G325" s="302"/>
      <c r="H325" s="303"/>
      <c r="I325" s="304"/>
      <c r="J325" s="12" t="s">
        <v>39</v>
      </c>
      <c r="K325" s="13"/>
      <c r="L325" s="13"/>
      <c r="M325" s="14"/>
      <c r="N325" s="2"/>
      <c r="V325" s="50"/>
    </row>
    <row r="326" spans="1:22" ht="21.6" thickTop="1" thickBot="1" x14ac:dyDescent="0.3">
      <c r="A326" s="290">
        <f t="shared" ref="A326" si="74">A322+1</f>
        <v>78</v>
      </c>
      <c r="B326" s="210" t="s">
        <v>29</v>
      </c>
      <c r="C326" s="210" t="s">
        <v>31</v>
      </c>
      <c r="D326" s="210" t="s">
        <v>18</v>
      </c>
      <c r="E326" s="293" t="s">
        <v>33</v>
      </c>
      <c r="F326" s="293"/>
      <c r="G326" s="293" t="s">
        <v>24</v>
      </c>
      <c r="H326" s="294"/>
      <c r="I326" s="219"/>
      <c r="J326" s="42" t="s">
        <v>0</v>
      </c>
      <c r="K326" s="43"/>
      <c r="L326" s="43"/>
      <c r="M326" s="44"/>
      <c r="N326" s="2"/>
      <c r="V326" s="50"/>
    </row>
    <row r="327" spans="1:22" ht="13.8" thickBot="1" x14ac:dyDescent="0.3">
      <c r="A327" s="291"/>
      <c r="B327" s="7"/>
      <c r="C327" s="7"/>
      <c r="D327" s="4"/>
      <c r="E327" s="7"/>
      <c r="F327" s="7"/>
      <c r="G327" s="295"/>
      <c r="H327" s="296"/>
      <c r="I327" s="297"/>
      <c r="J327" s="40" t="s">
        <v>37</v>
      </c>
      <c r="K327" s="40"/>
      <c r="L327" s="40"/>
      <c r="M327" s="41"/>
      <c r="N327" s="2"/>
      <c r="V327" s="50">
        <v>0</v>
      </c>
    </row>
    <row r="328" spans="1:22" ht="21" thickBot="1" x14ac:dyDescent="0.3">
      <c r="A328" s="291"/>
      <c r="B328" s="212" t="s">
        <v>30</v>
      </c>
      <c r="C328" s="212" t="s">
        <v>32</v>
      </c>
      <c r="D328" s="212" t="s">
        <v>17</v>
      </c>
      <c r="E328" s="298" t="s">
        <v>34</v>
      </c>
      <c r="F328" s="298"/>
      <c r="G328" s="299"/>
      <c r="H328" s="300"/>
      <c r="I328" s="301"/>
      <c r="J328" s="12" t="s">
        <v>38</v>
      </c>
      <c r="K328" s="13"/>
      <c r="L328" s="13"/>
      <c r="M328" s="14"/>
      <c r="N328" s="2"/>
      <c r="V328" s="50"/>
    </row>
    <row r="329" spans="1:22" ht="13.8" thickBot="1" x14ac:dyDescent="0.3">
      <c r="A329" s="292"/>
      <c r="B329" s="8"/>
      <c r="C329" s="8"/>
      <c r="D329" s="9"/>
      <c r="E329" s="10" t="s">
        <v>2</v>
      </c>
      <c r="F329" s="11"/>
      <c r="G329" s="302"/>
      <c r="H329" s="303"/>
      <c r="I329" s="304"/>
      <c r="J329" s="12" t="s">
        <v>39</v>
      </c>
      <c r="K329" s="13"/>
      <c r="L329" s="13"/>
      <c r="M329" s="14"/>
      <c r="N329" s="2"/>
      <c r="V329" s="50"/>
    </row>
    <row r="330" spans="1:22" ht="21.6" thickTop="1" thickBot="1" x14ac:dyDescent="0.3">
      <c r="A330" s="290">
        <f t="shared" ref="A330" si="75">A326+1</f>
        <v>79</v>
      </c>
      <c r="B330" s="210" t="s">
        <v>29</v>
      </c>
      <c r="C330" s="210" t="s">
        <v>31</v>
      </c>
      <c r="D330" s="210" t="s">
        <v>18</v>
      </c>
      <c r="E330" s="293" t="s">
        <v>33</v>
      </c>
      <c r="F330" s="293"/>
      <c r="G330" s="293" t="s">
        <v>24</v>
      </c>
      <c r="H330" s="294"/>
      <c r="I330" s="219"/>
      <c r="J330" s="42" t="s">
        <v>0</v>
      </c>
      <c r="K330" s="43"/>
      <c r="L330" s="43"/>
      <c r="M330" s="44"/>
      <c r="N330" s="2"/>
      <c r="V330" s="50"/>
    </row>
    <row r="331" spans="1:22" ht="13.8" thickBot="1" x14ac:dyDescent="0.3">
      <c r="A331" s="291"/>
      <c r="B331" s="7"/>
      <c r="C331" s="7"/>
      <c r="D331" s="4"/>
      <c r="E331" s="7"/>
      <c r="F331" s="7"/>
      <c r="G331" s="295"/>
      <c r="H331" s="296"/>
      <c r="I331" s="297"/>
      <c r="J331" s="40" t="s">
        <v>37</v>
      </c>
      <c r="K331" s="40"/>
      <c r="L331" s="40"/>
      <c r="M331" s="41"/>
      <c r="N331" s="2"/>
      <c r="V331" s="50">
        <v>0</v>
      </c>
    </row>
    <row r="332" spans="1:22" ht="21" thickBot="1" x14ac:dyDescent="0.3">
      <c r="A332" s="291"/>
      <c r="B332" s="212" t="s">
        <v>30</v>
      </c>
      <c r="C332" s="212" t="s">
        <v>32</v>
      </c>
      <c r="D332" s="212" t="s">
        <v>17</v>
      </c>
      <c r="E332" s="298" t="s">
        <v>34</v>
      </c>
      <c r="F332" s="298"/>
      <c r="G332" s="299"/>
      <c r="H332" s="300"/>
      <c r="I332" s="301"/>
      <c r="J332" s="12" t="s">
        <v>38</v>
      </c>
      <c r="K332" s="13"/>
      <c r="L332" s="13"/>
      <c r="M332" s="14"/>
      <c r="N332" s="2"/>
      <c r="V332" s="50"/>
    </row>
    <row r="333" spans="1:22" ht="13.8" thickBot="1" x14ac:dyDescent="0.3">
      <c r="A333" s="292"/>
      <c r="B333" s="8"/>
      <c r="C333" s="8"/>
      <c r="D333" s="9"/>
      <c r="E333" s="10" t="s">
        <v>2</v>
      </c>
      <c r="F333" s="11"/>
      <c r="G333" s="302"/>
      <c r="H333" s="303"/>
      <c r="I333" s="304"/>
      <c r="J333" s="12" t="s">
        <v>39</v>
      </c>
      <c r="K333" s="13"/>
      <c r="L333" s="13"/>
      <c r="M333" s="14"/>
      <c r="N333" s="2"/>
      <c r="V333" s="50"/>
    </row>
    <row r="334" spans="1:22" ht="21.6" thickTop="1" thickBot="1" x14ac:dyDescent="0.3">
      <c r="A334" s="290">
        <f t="shared" ref="A334" si="76">A330+1</f>
        <v>80</v>
      </c>
      <c r="B334" s="210" t="s">
        <v>29</v>
      </c>
      <c r="C334" s="210" t="s">
        <v>31</v>
      </c>
      <c r="D334" s="210" t="s">
        <v>18</v>
      </c>
      <c r="E334" s="293" t="s">
        <v>33</v>
      </c>
      <c r="F334" s="293"/>
      <c r="G334" s="293" t="s">
        <v>24</v>
      </c>
      <c r="H334" s="294"/>
      <c r="I334" s="219"/>
      <c r="J334" s="42" t="s">
        <v>0</v>
      </c>
      <c r="K334" s="43"/>
      <c r="L334" s="43"/>
      <c r="M334" s="44"/>
      <c r="N334" s="2"/>
      <c r="V334" s="50"/>
    </row>
    <row r="335" spans="1:22" ht="13.8" thickBot="1" x14ac:dyDescent="0.3">
      <c r="A335" s="291"/>
      <c r="B335" s="7"/>
      <c r="C335" s="7"/>
      <c r="D335" s="4"/>
      <c r="E335" s="7"/>
      <c r="F335" s="7"/>
      <c r="G335" s="295"/>
      <c r="H335" s="296"/>
      <c r="I335" s="297"/>
      <c r="J335" s="40" t="s">
        <v>37</v>
      </c>
      <c r="K335" s="40"/>
      <c r="L335" s="40"/>
      <c r="M335" s="41"/>
      <c r="N335" s="2"/>
      <c r="V335" s="50">
        <v>0</v>
      </c>
    </row>
    <row r="336" spans="1:22" ht="21" thickBot="1" x14ac:dyDescent="0.3">
      <c r="A336" s="291"/>
      <c r="B336" s="212" t="s">
        <v>30</v>
      </c>
      <c r="C336" s="212" t="s">
        <v>32</v>
      </c>
      <c r="D336" s="212" t="s">
        <v>17</v>
      </c>
      <c r="E336" s="298" t="s">
        <v>34</v>
      </c>
      <c r="F336" s="298"/>
      <c r="G336" s="299"/>
      <c r="H336" s="300"/>
      <c r="I336" s="301"/>
      <c r="J336" s="12" t="s">
        <v>38</v>
      </c>
      <c r="K336" s="13"/>
      <c r="L336" s="13"/>
      <c r="M336" s="14"/>
      <c r="N336" s="2"/>
      <c r="V336" s="50"/>
    </row>
    <row r="337" spans="1:22" ht="13.8" thickBot="1" x14ac:dyDescent="0.3">
      <c r="A337" s="292"/>
      <c r="B337" s="8"/>
      <c r="C337" s="8"/>
      <c r="D337" s="9"/>
      <c r="E337" s="10" t="s">
        <v>2</v>
      </c>
      <c r="F337" s="11"/>
      <c r="G337" s="302"/>
      <c r="H337" s="303"/>
      <c r="I337" s="304"/>
      <c r="J337" s="12" t="s">
        <v>39</v>
      </c>
      <c r="K337" s="13"/>
      <c r="L337" s="13"/>
      <c r="M337" s="14"/>
      <c r="N337" s="2"/>
      <c r="V337" s="50"/>
    </row>
    <row r="338" spans="1:22" ht="21.6" thickTop="1" thickBot="1" x14ac:dyDescent="0.3">
      <c r="A338" s="290">
        <f t="shared" ref="A338" si="77">A334+1</f>
        <v>81</v>
      </c>
      <c r="B338" s="210" t="s">
        <v>29</v>
      </c>
      <c r="C338" s="210" t="s">
        <v>31</v>
      </c>
      <c r="D338" s="210" t="s">
        <v>18</v>
      </c>
      <c r="E338" s="293" t="s">
        <v>33</v>
      </c>
      <c r="F338" s="293"/>
      <c r="G338" s="293" t="s">
        <v>24</v>
      </c>
      <c r="H338" s="294"/>
      <c r="I338" s="219"/>
      <c r="J338" s="42" t="s">
        <v>0</v>
      </c>
      <c r="K338" s="43"/>
      <c r="L338" s="43"/>
      <c r="M338" s="44"/>
      <c r="N338" s="2"/>
      <c r="V338" s="50"/>
    </row>
    <row r="339" spans="1:22" ht="13.8" thickBot="1" x14ac:dyDescent="0.3">
      <c r="A339" s="291"/>
      <c r="B339" s="7"/>
      <c r="C339" s="7"/>
      <c r="D339" s="4"/>
      <c r="E339" s="7"/>
      <c r="F339" s="7"/>
      <c r="G339" s="295"/>
      <c r="H339" s="296"/>
      <c r="I339" s="297"/>
      <c r="J339" s="40" t="s">
        <v>37</v>
      </c>
      <c r="K339" s="40"/>
      <c r="L339" s="40"/>
      <c r="M339" s="41"/>
      <c r="N339" s="2"/>
      <c r="V339" s="50">
        <v>0</v>
      </c>
    </row>
    <row r="340" spans="1:22" ht="21" thickBot="1" x14ac:dyDescent="0.3">
      <c r="A340" s="291"/>
      <c r="B340" s="212" t="s">
        <v>30</v>
      </c>
      <c r="C340" s="212" t="s">
        <v>32</v>
      </c>
      <c r="D340" s="212" t="s">
        <v>17</v>
      </c>
      <c r="E340" s="298" t="s">
        <v>34</v>
      </c>
      <c r="F340" s="298"/>
      <c r="G340" s="299"/>
      <c r="H340" s="300"/>
      <c r="I340" s="301"/>
      <c r="J340" s="12" t="s">
        <v>38</v>
      </c>
      <c r="K340" s="13"/>
      <c r="L340" s="13"/>
      <c r="M340" s="14"/>
      <c r="N340" s="2"/>
      <c r="V340" s="50"/>
    </row>
    <row r="341" spans="1:22" ht="13.8" thickBot="1" x14ac:dyDescent="0.3">
      <c r="A341" s="292"/>
      <c r="B341" s="8"/>
      <c r="C341" s="8"/>
      <c r="D341" s="9"/>
      <c r="E341" s="10" t="s">
        <v>2</v>
      </c>
      <c r="F341" s="11"/>
      <c r="G341" s="302"/>
      <c r="H341" s="303"/>
      <c r="I341" s="304"/>
      <c r="J341" s="12" t="s">
        <v>39</v>
      </c>
      <c r="K341" s="13"/>
      <c r="L341" s="13"/>
      <c r="M341" s="14"/>
      <c r="N341" s="2"/>
      <c r="V341" s="50"/>
    </row>
    <row r="342" spans="1:22" ht="21.6" thickTop="1" thickBot="1" x14ac:dyDescent="0.3">
      <c r="A342" s="290">
        <f t="shared" ref="A342" si="78">A338+1</f>
        <v>82</v>
      </c>
      <c r="B342" s="210" t="s">
        <v>29</v>
      </c>
      <c r="C342" s="210" t="s">
        <v>31</v>
      </c>
      <c r="D342" s="210" t="s">
        <v>18</v>
      </c>
      <c r="E342" s="293" t="s">
        <v>33</v>
      </c>
      <c r="F342" s="293"/>
      <c r="G342" s="293" t="s">
        <v>24</v>
      </c>
      <c r="H342" s="294"/>
      <c r="I342" s="219"/>
      <c r="J342" s="42" t="s">
        <v>0</v>
      </c>
      <c r="K342" s="43"/>
      <c r="L342" s="43"/>
      <c r="M342" s="44"/>
      <c r="N342" s="2"/>
      <c r="V342" s="50"/>
    </row>
    <row r="343" spans="1:22" ht="13.8" thickBot="1" x14ac:dyDescent="0.3">
      <c r="A343" s="291"/>
      <c r="B343" s="7"/>
      <c r="C343" s="7"/>
      <c r="D343" s="4"/>
      <c r="E343" s="7"/>
      <c r="F343" s="7"/>
      <c r="G343" s="295"/>
      <c r="H343" s="296"/>
      <c r="I343" s="297"/>
      <c r="J343" s="40" t="s">
        <v>37</v>
      </c>
      <c r="K343" s="40"/>
      <c r="L343" s="40"/>
      <c r="M343" s="41"/>
      <c r="N343" s="2"/>
      <c r="V343" s="50">
        <v>0</v>
      </c>
    </row>
    <row r="344" spans="1:22" ht="21" thickBot="1" x14ac:dyDescent="0.3">
      <c r="A344" s="291"/>
      <c r="B344" s="212" t="s">
        <v>30</v>
      </c>
      <c r="C344" s="212" t="s">
        <v>32</v>
      </c>
      <c r="D344" s="212" t="s">
        <v>17</v>
      </c>
      <c r="E344" s="298" t="s">
        <v>34</v>
      </c>
      <c r="F344" s="298"/>
      <c r="G344" s="299"/>
      <c r="H344" s="300"/>
      <c r="I344" s="301"/>
      <c r="J344" s="12" t="s">
        <v>38</v>
      </c>
      <c r="K344" s="13"/>
      <c r="L344" s="13"/>
      <c r="M344" s="14"/>
      <c r="N344" s="2"/>
      <c r="V344" s="50"/>
    </row>
    <row r="345" spans="1:22" ht="13.8" thickBot="1" x14ac:dyDescent="0.3">
      <c r="A345" s="292"/>
      <c r="B345" s="8"/>
      <c r="C345" s="8"/>
      <c r="D345" s="9"/>
      <c r="E345" s="10" t="s">
        <v>2</v>
      </c>
      <c r="F345" s="11"/>
      <c r="G345" s="302"/>
      <c r="H345" s="303"/>
      <c r="I345" s="304"/>
      <c r="J345" s="12" t="s">
        <v>39</v>
      </c>
      <c r="K345" s="13"/>
      <c r="L345" s="13"/>
      <c r="M345" s="14"/>
      <c r="N345" s="2"/>
      <c r="V345" s="50"/>
    </row>
    <row r="346" spans="1:22" ht="21.6" thickTop="1" thickBot="1" x14ac:dyDescent="0.3">
      <c r="A346" s="290">
        <f t="shared" ref="A346" si="79">A342+1</f>
        <v>83</v>
      </c>
      <c r="B346" s="210" t="s">
        <v>29</v>
      </c>
      <c r="C346" s="210" t="s">
        <v>31</v>
      </c>
      <c r="D346" s="210" t="s">
        <v>18</v>
      </c>
      <c r="E346" s="293" t="s">
        <v>33</v>
      </c>
      <c r="F346" s="293"/>
      <c r="G346" s="293" t="s">
        <v>24</v>
      </c>
      <c r="H346" s="294"/>
      <c r="I346" s="219"/>
      <c r="J346" s="42" t="s">
        <v>0</v>
      </c>
      <c r="K346" s="43"/>
      <c r="L346" s="43"/>
      <c r="M346" s="44"/>
      <c r="N346" s="2"/>
      <c r="V346" s="50"/>
    </row>
    <row r="347" spans="1:22" ht="13.8" thickBot="1" x14ac:dyDescent="0.3">
      <c r="A347" s="291"/>
      <c r="B347" s="7"/>
      <c r="C347" s="7"/>
      <c r="D347" s="4"/>
      <c r="E347" s="7"/>
      <c r="F347" s="7"/>
      <c r="G347" s="295"/>
      <c r="H347" s="296"/>
      <c r="I347" s="297"/>
      <c r="J347" s="40" t="s">
        <v>37</v>
      </c>
      <c r="K347" s="40"/>
      <c r="L347" s="40"/>
      <c r="M347" s="41"/>
      <c r="N347" s="2"/>
      <c r="V347" s="50">
        <v>0</v>
      </c>
    </row>
    <row r="348" spans="1:22" ht="21" thickBot="1" x14ac:dyDescent="0.3">
      <c r="A348" s="291"/>
      <c r="B348" s="212" t="s">
        <v>30</v>
      </c>
      <c r="C348" s="212" t="s">
        <v>32</v>
      </c>
      <c r="D348" s="212" t="s">
        <v>17</v>
      </c>
      <c r="E348" s="298" t="s">
        <v>34</v>
      </c>
      <c r="F348" s="298"/>
      <c r="G348" s="299"/>
      <c r="H348" s="300"/>
      <c r="I348" s="301"/>
      <c r="J348" s="12" t="s">
        <v>38</v>
      </c>
      <c r="K348" s="13"/>
      <c r="L348" s="13"/>
      <c r="M348" s="14"/>
      <c r="N348" s="2"/>
      <c r="V348" s="50"/>
    </row>
    <row r="349" spans="1:22" ht="13.8" thickBot="1" x14ac:dyDescent="0.3">
      <c r="A349" s="292"/>
      <c r="B349" s="8"/>
      <c r="C349" s="8"/>
      <c r="D349" s="9"/>
      <c r="E349" s="10" t="s">
        <v>2</v>
      </c>
      <c r="F349" s="11"/>
      <c r="G349" s="302"/>
      <c r="H349" s="303"/>
      <c r="I349" s="304"/>
      <c r="J349" s="12" t="s">
        <v>39</v>
      </c>
      <c r="K349" s="13"/>
      <c r="L349" s="13"/>
      <c r="M349" s="14"/>
      <c r="N349" s="2"/>
      <c r="V349" s="50"/>
    </row>
    <row r="350" spans="1:22" ht="21.6" thickTop="1" thickBot="1" x14ac:dyDescent="0.3">
      <c r="A350" s="290">
        <f t="shared" ref="A350" si="80">A346+1</f>
        <v>84</v>
      </c>
      <c r="B350" s="210" t="s">
        <v>29</v>
      </c>
      <c r="C350" s="210" t="s">
        <v>31</v>
      </c>
      <c r="D350" s="210" t="s">
        <v>18</v>
      </c>
      <c r="E350" s="293" t="s">
        <v>33</v>
      </c>
      <c r="F350" s="293"/>
      <c r="G350" s="293" t="s">
        <v>24</v>
      </c>
      <c r="H350" s="294"/>
      <c r="I350" s="219"/>
      <c r="J350" s="42" t="s">
        <v>0</v>
      </c>
      <c r="K350" s="43"/>
      <c r="L350" s="43"/>
      <c r="M350" s="44"/>
      <c r="N350" s="2"/>
      <c r="V350" s="50"/>
    </row>
    <row r="351" spans="1:22" ht="13.8" thickBot="1" x14ac:dyDescent="0.3">
      <c r="A351" s="291"/>
      <c r="B351" s="7"/>
      <c r="C351" s="7"/>
      <c r="D351" s="4"/>
      <c r="E351" s="7"/>
      <c r="F351" s="7"/>
      <c r="G351" s="295"/>
      <c r="H351" s="296"/>
      <c r="I351" s="297"/>
      <c r="J351" s="40" t="s">
        <v>37</v>
      </c>
      <c r="K351" s="40"/>
      <c r="L351" s="40"/>
      <c r="M351" s="41"/>
      <c r="N351" s="2"/>
      <c r="V351" s="50">
        <v>0</v>
      </c>
    </row>
    <row r="352" spans="1:22" ht="21" thickBot="1" x14ac:dyDescent="0.3">
      <c r="A352" s="291"/>
      <c r="B352" s="212" t="s">
        <v>30</v>
      </c>
      <c r="C352" s="212" t="s">
        <v>32</v>
      </c>
      <c r="D352" s="212" t="s">
        <v>17</v>
      </c>
      <c r="E352" s="298" t="s">
        <v>34</v>
      </c>
      <c r="F352" s="298"/>
      <c r="G352" s="299"/>
      <c r="H352" s="300"/>
      <c r="I352" s="301"/>
      <c r="J352" s="12" t="s">
        <v>38</v>
      </c>
      <c r="K352" s="13"/>
      <c r="L352" s="13"/>
      <c r="M352" s="14"/>
      <c r="N352" s="2"/>
      <c r="V352" s="50"/>
    </row>
    <row r="353" spans="1:22" ht="13.8" thickBot="1" x14ac:dyDescent="0.3">
      <c r="A353" s="292"/>
      <c r="B353" s="8"/>
      <c r="C353" s="8"/>
      <c r="D353" s="9"/>
      <c r="E353" s="10" t="s">
        <v>2</v>
      </c>
      <c r="F353" s="11"/>
      <c r="G353" s="302"/>
      <c r="H353" s="303"/>
      <c r="I353" s="304"/>
      <c r="J353" s="12" t="s">
        <v>39</v>
      </c>
      <c r="K353" s="13"/>
      <c r="L353" s="13"/>
      <c r="M353" s="14"/>
      <c r="N353" s="2"/>
      <c r="V353" s="50"/>
    </row>
    <row r="354" spans="1:22" ht="21.6" thickTop="1" thickBot="1" x14ac:dyDescent="0.3">
      <c r="A354" s="290">
        <f t="shared" ref="A354" si="81">A350+1</f>
        <v>85</v>
      </c>
      <c r="B354" s="210" t="s">
        <v>29</v>
      </c>
      <c r="C354" s="210" t="s">
        <v>31</v>
      </c>
      <c r="D354" s="210" t="s">
        <v>18</v>
      </c>
      <c r="E354" s="293" t="s">
        <v>33</v>
      </c>
      <c r="F354" s="293"/>
      <c r="G354" s="293" t="s">
        <v>24</v>
      </c>
      <c r="H354" s="294"/>
      <c r="I354" s="219"/>
      <c r="J354" s="42" t="s">
        <v>0</v>
      </c>
      <c r="K354" s="43"/>
      <c r="L354" s="43"/>
      <c r="M354" s="44"/>
      <c r="N354" s="2"/>
      <c r="V354" s="50"/>
    </row>
    <row r="355" spans="1:22" ht="13.8" thickBot="1" x14ac:dyDescent="0.3">
      <c r="A355" s="291"/>
      <c r="B355" s="7"/>
      <c r="C355" s="7"/>
      <c r="D355" s="4"/>
      <c r="E355" s="7"/>
      <c r="F355" s="7"/>
      <c r="G355" s="295"/>
      <c r="H355" s="296"/>
      <c r="I355" s="297"/>
      <c r="J355" s="40" t="s">
        <v>37</v>
      </c>
      <c r="K355" s="40"/>
      <c r="L355" s="40"/>
      <c r="M355" s="41"/>
      <c r="N355" s="2"/>
      <c r="V355" s="50">
        <v>0</v>
      </c>
    </row>
    <row r="356" spans="1:22" ht="21" thickBot="1" x14ac:dyDescent="0.3">
      <c r="A356" s="291"/>
      <c r="B356" s="212" t="s">
        <v>30</v>
      </c>
      <c r="C356" s="212" t="s">
        <v>32</v>
      </c>
      <c r="D356" s="212" t="s">
        <v>17</v>
      </c>
      <c r="E356" s="298" t="s">
        <v>34</v>
      </c>
      <c r="F356" s="298"/>
      <c r="G356" s="299"/>
      <c r="H356" s="300"/>
      <c r="I356" s="301"/>
      <c r="J356" s="12" t="s">
        <v>38</v>
      </c>
      <c r="K356" s="13"/>
      <c r="L356" s="13"/>
      <c r="M356" s="14"/>
      <c r="N356" s="2"/>
      <c r="V356" s="50"/>
    </row>
    <row r="357" spans="1:22" ht="13.8" thickBot="1" x14ac:dyDescent="0.3">
      <c r="A357" s="292"/>
      <c r="B357" s="8"/>
      <c r="C357" s="8"/>
      <c r="D357" s="9"/>
      <c r="E357" s="10" t="s">
        <v>2</v>
      </c>
      <c r="F357" s="11"/>
      <c r="G357" s="302"/>
      <c r="H357" s="303"/>
      <c r="I357" s="304"/>
      <c r="J357" s="12" t="s">
        <v>39</v>
      </c>
      <c r="K357" s="13"/>
      <c r="L357" s="13"/>
      <c r="M357" s="14"/>
      <c r="N357" s="2"/>
      <c r="V357" s="50"/>
    </row>
    <row r="358" spans="1:22" ht="21.6" thickTop="1" thickBot="1" x14ac:dyDescent="0.3">
      <c r="A358" s="290">
        <f t="shared" ref="A358" si="82">A354+1</f>
        <v>86</v>
      </c>
      <c r="B358" s="210" t="s">
        <v>29</v>
      </c>
      <c r="C358" s="210" t="s">
        <v>31</v>
      </c>
      <c r="D358" s="210" t="s">
        <v>18</v>
      </c>
      <c r="E358" s="293" t="s">
        <v>33</v>
      </c>
      <c r="F358" s="293"/>
      <c r="G358" s="293" t="s">
        <v>24</v>
      </c>
      <c r="H358" s="294"/>
      <c r="I358" s="219"/>
      <c r="J358" s="42" t="s">
        <v>0</v>
      </c>
      <c r="K358" s="43"/>
      <c r="L358" s="43"/>
      <c r="M358" s="44"/>
      <c r="N358" s="2"/>
      <c r="V358" s="50"/>
    </row>
    <row r="359" spans="1:22" ht="13.8" thickBot="1" x14ac:dyDescent="0.3">
      <c r="A359" s="291"/>
      <c r="B359" s="7"/>
      <c r="C359" s="7"/>
      <c r="D359" s="4"/>
      <c r="E359" s="7"/>
      <c r="F359" s="7"/>
      <c r="G359" s="295"/>
      <c r="H359" s="296"/>
      <c r="I359" s="297"/>
      <c r="J359" s="40" t="s">
        <v>37</v>
      </c>
      <c r="K359" s="40"/>
      <c r="L359" s="40"/>
      <c r="M359" s="41"/>
      <c r="N359" s="2"/>
      <c r="V359" s="50">
        <v>0</v>
      </c>
    </row>
    <row r="360" spans="1:22" ht="21" thickBot="1" x14ac:dyDescent="0.3">
      <c r="A360" s="291"/>
      <c r="B360" s="212" t="s">
        <v>30</v>
      </c>
      <c r="C360" s="212" t="s">
        <v>32</v>
      </c>
      <c r="D360" s="212" t="s">
        <v>17</v>
      </c>
      <c r="E360" s="298" t="s">
        <v>34</v>
      </c>
      <c r="F360" s="298"/>
      <c r="G360" s="299"/>
      <c r="H360" s="300"/>
      <c r="I360" s="301"/>
      <c r="J360" s="12" t="s">
        <v>38</v>
      </c>
      <c r="K360" s="13"/>
      <c r="L360" s="13"/>
      <c r="M360" s="14"/>
      <c r="N360" s="2"/>
      <c r="V360" s="50"/>
    </row>
    <row r="361" spans="1:22" ht="13.8" thickBot="1" x14ac:dyDescent="0.3">
      <c r="A361" s="292"/>
      <c r="B361" s="8"/>
      <c r="C361" s="8"/>
      <c r="D361" s="9"/>
      <c r="E361" s="10" t="s">
        <v>2</v>
      </c>
      <c r="F361" s="11"/>
      <c r="G361" s="302"/>
      <c r="H361" s="303"/>
      <c r="I361" s="304"/>
      <c r="J361" s="12" t="s">
        <v>39</v>
      </c>
      <c r="K361" s="13"/>
      <c r="L361" s="13"/>
      <c r="M361" s="14"/>
      <c r="N361" s="2"/>
      <c r="V361" s="50"/>
    </row>
    <row r="362" spans="1:22" ht="21.6" thickTop="1" thickBot="1" x14ac:dyDescent="0.3">
      <c r="A362" s="290">
        <f t="shared" ref="A362" si="83">A358+1</f>
        <v>87</v>
      </c>
      <c r="B362" s="210" t="s">
        <v>29</v>
      </c>
      <c r="C362" s="210" t="s">
        <v>31</v>
      </c>
      <c r="D362" s="210" t="s">
        <v>18</v>
      </c>
      <c r="E362" s="293" t="s">
        <v>33</v>
      </c>
      <c r="F362" s="293"/>
      <c r="G362" s="293" t="s">
        <v>24</v>
      </c>
      <c r="H362" s="294"/>
      <c r="I362" s="219"/>
      <c r="J362" s="42" t="s">
        <v>0</v>
      </c>
      <c r="K362" s="43"/>
      <c r="L362" s="43"/>
      <c r="M362" s="44"/>
      <c r="N362" s="2"/>
      <c r="V362" s="50"/>
    </row>
    <row r="363" spans="1:22" ht="13.8" thickBot="1" x14ac:dyDescent="0.3">
      <c r="A363" s="291"/>
      <c r="B363" s="7"/>
      <c r="C363" s="7"/>
      <c r="D363" s="4"/>
      <c r="E363" s="7"/>
      <c r="F363" s="7"/>
      <c r="G363" s="295"/>
      <c r="H363" s="296"/>
      <c r="I363" s="297"/>
      <c r="J363" s="40" t="s">
        <v>37</v>
      </c>
      <c r="K363" s="40"/>
      <c r="L363" s="40"/>
      <c r="M363" s="41"/>
      <c r="N363" s="2"/>
      <c r="V363" s="50">
        <v>0</v>
      </c>
    </row>
    <row r="364" spans="1:22" ht="21" thickBot="1" x14ac:dyDescent="0.3">
      <c r="A364" s="291"/>
      <c r="B364" s="212" t="s">
        <v>30</v>
      </c>
      <c r="C364" s="212" t="s">
        <v>32</v>
      </c>
      <c r="D364" s="212" t="s">
        <v>17</v>
      </c>
      <c r="E364" s="298" t="s">
        <v>34</v>
      </c>
      <c r="F364" s="298"/>
      <c r="G364" s="299"/>
      <c r="H364" s="300"/>
      <c r="I364" s="301"/>
      <c r="J364" s="12" t="s">
        <v>38</v>
      </c>
      <c r="K364" s="13"/>
      <c r="L364" s="13"/>
      <c r="M364" s="14"/>
      <c r="N364" s="2"/>
      <c r="V364" s="50"/>
    </row>
    <row r="365" spans="1:22" ht="13.8" thickBot="1" x14ac:dyDescent="0.3">
      <c r="A365" s="292"/>
      <c r="B365" s="8"/>
      <c r="C365" s="8"/>
      <c r="D365" s="9"/>
      <c r="E365" s="10" t="s">
        <v>2</v>
      </c>
      <c r="F365" s="11"/>
      <c r="G365" s="302"/>
      <c r="H365" s="303"/>
      <c r="I365" s="304"/>
      <c r="J365" s="12" t="s">
        <v>39</v>
      </c>
      <c r="K365" s="13"/>
      <c r="L365" s="13"/>
      <c r="M365" s="14"/>
      <c r="N365" s="2"/>
      <c r="V365" s="50"/>
    </row>
    <row r="366" spans="1:22" ht="21.6" thickTop="1" thickBot="1" x14ac:dyDescent="0.3">
      <c r="A366" s="290">
        <f t="shared" ref="A366" si="84">A362+1</f>
        <v>88</v>
      </c>
      <c r="B366" s="210" t="s">
        <v>29</v>
      </c>
      <c r="C366" s="210" t="s">
        <v>31</v>
      </c>
      <c r="D366" s="210" t="s">
        <v>18</v>
      </c>
      <c r="E366" s="293" t="s">
        <v>33</v>
      </c>
      <c r="F366" s="293"/>
      <c r="G366" s="293" t="s">
        <v>24</v>
      </c>
      <c r="H366" s="294"/>
      <c r="I366" s="219"/>
      <c r="J366" s="42" t="s">
        <v>0</v>
      </c>
      <c r="K366" s="43"/>
      <c r="L366" s="43"/>
      <c r="M366" s="44"/>
      <c r="N366" s="2"/>
      <c r="V366" s="50"/>
    </row>
    <row r="367" spans="1:22" ht="13.8" thickBot="1" x14ac:dyDescent="0.3">
      <c r="A367" s="291"/>
      <c r="B367" s="7"/>
      <c r="C367" s="7"/>
      <c r="D367" s="4"/>
      <c r="E367" s="7"/>
      <c r="F367" s="7"/>
      <c r="G367" s="295"/>
      <c r="H367" s="296"/>
      <c r="I367" s="297"/>
      <c r="J367" s="40" t="s">
        <v>37</v>
      </c>
      <c r="K367" s="40"/>
      <c r="L367" s="40"/>
      <c r="M367" s="41"/>
      <c r="N367" s="2"/>
      <c r="V367" s="50">
        <v>0</v>
      </c>
    </row>
    <row r="368" spans="1:22" ht="21" thickBot="1" x14ac:dyDescent="0.3">
      <c r="A368" s="291"/>
      <c r="B368" s="212" t="s">
        <v>30</v>
      </c>
      <c r="C368" s="212" t="s">
        <v>32</v>
      </c>
      <c r="D368" s="212" t="s">
        <v>17</v>
      </c>
      <c r="E368" s="298" t="s">
        <v>34</v>
      </c>
      <c r="F368" s="298"/>
      <c r="G368" s="299"/>
      <c r="H368" s="300"/>
      <c r="I368" s="301"/>
      <c r="J368" s="12" t="s">
        <v>38</v>
      </c>
      <c r="K368" s="13"/>
      <c r="L368" s="13"/>
      <c r="M368" s="14"/>
      <c r="N368" s="2"/>
      <c r="V368" s="50"/>
    </row>
    <row r="369" spans="1:22" ht="13.8" thickBot="1" x14ac:dyDescent="0.3">
      <c r="A369" s="292"/>
      <c r="B369" s="8"/>
      <c r="C369" s="8"/>
      <c r="D369" s="9"/>
      <c r="E369" s="10" t="s">
        <v>2</v>
      </c>
      <c r="F369" s="11"/>
      <c r="G369" s="302"/>
      <c r="H369" s="303"/>
      <c r="I369" s="304"/>
      <c r="J369" s="12" t="s">
        <v>39</v>
      </c>
      <c r="K369" s="13"/>
      <c r="L369" s="13"/>
      <c r="M369" s="14"/>
      <c r="N369" s="2"/>
      <c r="V369" s="50"/>
    </row>
    <row r="370" spans="1:22" ht="21.6" thickTop="1" thickBot="1" x14ac:dyDescent="0.3">
      <c r="A370" s="290">
        <f t="shared" ref="A370" si="85">A366+1</f>
        <v>89</v>
      </c>
      <c r="B370" s="210" t="s">
        <v>29</v>
      </c>
      <c r="C370" s="210" t="s">
        <v>31</v>
      </c>
      <c r="D370" s="210" t="s">
        <v>18</v>
      </c>
      <c r="E370" s="293" t="s">
        <v>33</v>
      </c>
      <c r="F370" s="293"/>
      <c r="G370" s="293" t="s">
        <v>24</v>
      </c>
      <c r="H370" s="294"/>
      <c r="I370" s="219"/>
      <c r="J370" s="42" t="s">
        <v>0</v>
      </c>
      <c r="K370" s="43"/>
      <c r="L370" s="43"/>
      <c r="M370" s="44"/>
      <c r="N370" s="2"/>
      <c r="V370" s="50"/>
    </row>
    <row r="371" spans="1:22" ht="13.8" thickBot="1" x14ac:dyDescent="0.3">
      <c r="A371" s="291"/>
      <c r="B371" s="7"/>
      <c r="C371" s="7"/>
      <c r="D371" s="4"/>
      <c r="E371" s="7"/>
      <c r="F371" s="7"/>
      <c r="G371" s="295"/>
      <c r="H371" s="296"/>
      <c r="I371" s="297"/>
      <c r="J371" s="40" t="s">
        <v>37</v>
      </c>
      <c r="K371" s="40"/>
      <c r="L371" s="40"/>
      <c r="M371" s="41"/>
      <c r="N371" s="2"/>
      <c r="V371" s="50">
        <v>0</v>
      </c>
    </row>
    <row r="372" spans="1:22" ht="21" thickBot="1" x14ac:dyDescent="0.3">
      <c r="A372" s="291"/>
      <c r="B372" s="212" t="s">
        <v>30</v>
      </c>
      <c r="C372" s="212" t="s">
        <v>32</v>
      </c>
      <c r="D372" s="212" t="s">
        <v>17</v>
      </c>
      <c r="E372" s="298" t="s">
        <v>34</v>
      </c>
      <c r="F372" s="298"/>
      <c r="G372" s="299"/>
      <c r="H372" s="300"/>
      <c r="I372" s="301"/>
      <c r="J372" s="12" t="s">
        <v>38</v>
      </c>
      <c r="K372" s="13"/>
      <c r="L372" s="13"/>
      <c r="M372" s="14"/>
      <c r="N372" s="2"/>
      <c r="V372" s="50"/>
    </row>
    <row r="373" spans="1:22" ht="13.8" thickBot="1" x14ac:dyDescent="0.3">
      <c r="A373" s="292"/>
      <c r="B373" s="8"/>
      <c r="C373" s="8"/>
      <c r="D373" s="9"/>
      <c r="E373" s="10" t="s">
        <v>2</v>
      </c>
      <c r="F373" s="11"/>
      <c r="G373" s="302"/>
      <c r="H373" s="303"/>
      <c r="I373" s="304"/>
      <c r="J373" s="12" t="s">
        <v>39</v>
      </c>
      <c r="K373" s="13"/>
      <c r="L373" s="13"/>
      <c r="M373" s="14"/>
      <c r="N373" s="2"/>
      <c r="V373" s="50"/>
    </row>
    <row r="374" spans="1:22" ht="21.6" thickTop="1" thickBot="1" x14ac:dyDescent="0.3">
      <c r="A374" s="290">
        <f t="shared" ref="A374" si="86">A370+1</f>
        <v>90</v>
      </c>
      <c r="B374" s="210" t="s">
        <v>29</v>
      </c>
      <c r="C374" s="210" t="s">
        <v>31</v>
      </c>
      <c r="D374" s="210" t="s">
        <v>18</v>
      </c>
      <c r="E374" s="293" t="s">
        <v>33</v>
      </c>
      <c r="F374" s="293"/>
      <c r="G374" s="293" t="s">
        <v>24</v>
      </c>
      <c r="H374" s="294"/>
      <c r="I374" s="219"/>
      <c r="J374" s="42" t="s">
        <v>0</v>
      </c>
      <c r="K374" s="43"/>
      <c r="L374" s="43"/>
      <c r="M374" s="44"/>
      <c r="N374" s="2"/>
      <c r="V374" s="50"/>
    </row>
    <row r="375" spans="1:22" ht="13.8" thickBot="1" x14ac:dyDescent="0.3">
      <c r="A375" s="291"/>
      <c r="B375" s="7"/>
      <c r="C375" s="7"/>
      <c r="D375" s="4"/>
      <c r="E375" s="7"/>
      <c r="F375" s="7"/>
      <c r="G375" s="295"/>
      <c r="H375" s="296"/>
      <c r="I375" s="297"/>
      <c r="J375" s="40" t="s">
        <v>37</v>
      </c>
      <c r="K375" s="40"/>
      <c r="L375" s="40"/>
      <c r="M375" s="41"/>
      <c r="N375" s="2"/>
      <c r="V375" s="50">
        <v>0</v>
      </c>
    </row>
    <row r="376" spans="1:22" ht="21" thickBot="1" x14ac:dyDescent="0.3">
      <c r="A376" s="291"/>
      <c r="B376" s="212" t="s">
        <v>30</v>
      </c>
      <c r="C376" s="212" t="s">
        <v>32</v>
      </c>
      <c r="D376" s="212" t="s">
        <v>17</v>
      </c>
      <c r="E376" s="298" t="s">
        <v>34</v>
      </c>
      <c r="F376" s="298"/>
      <c r="G376" s="299"/>
      <c r="H376" s="300"/>
      <c r="I376" s="301"/>
      <c r="J376" s="12" t="s">
        <v>38</v>
      </c>
      <c r="K376" s="13"/>
      <c r="L376" s="13"/>
      <c r="M376" s="14"/>
      <c r="N376" s="2"/>
      <c r="V376" s="50"/>
    </row>
    <row r="377" spans="1:22" ht="13.8" thickBot="1" x14ac:dyDescent="0.3">
      <c r="A377" s="292"/>
      <c r="B377" s="8"/>
      <c r="C377" s="8"/>
      <c r="D377" s="9"/>
      <c r="E377" s="10" t="s">
        <v>2</v>
      </c>
      <c r="F377" s="11"/>
      <c r="G377" s="302"/>
      <c r="H377" s="303"/>
      <c r="I377" s="304"/>
      <c r="J377" s="12" t="s">
        <v>39</v>
      </c>
      <c r="K377" s="13"/>
      <c r="L377" s="13"/>
      <c r="M377" s="14"/>
      <c r="N377" s="2"/>
      <c r="V377" s="50"/>
    </row>
    <row r="378" spans="1:22" ht="21.6" thickTop="1" thickBot="1" x14ac:dyDescent="0.3">
      <c r="A378" s="290">
        <f t="shared" ref="A378" si="87">A374+1</f>
        <v>91</v>
      </c>
      <c r="B378" s="210" t="s">
        <v>29</v>
      </c>
      <c r="C378" s="210" t="s">
        <v>31</v>
      </c>
      <c r="D378" s="210" t="s">
        <v>18</v>
      </c>
      <c r="E378" s="293" t="s">
        <v>33</v>
      </c>
      <c r="F378" s="293"/>
      <c r="G378" s="293" t="s">
        <v>24</v>
      </c>
      <c r="H378" s="294"/>
      <c r="I378" s="219"/>
      <c r="J378" s="42" t="s">
        <v>0</v>
      </c>
      <c r="K378" s="43"/>
      <c r="L378" s="43"/>
      <c r="M378" s="44"/>
      <c r="N378" s="2"/>
      <c r="V378" s="50"/>
    </row>
    <row r="379" spans="1:22" ht="13.8" thickBot="1" x14ac:dyDescent="0.3">
      <c r="A379" s="291"/>
      <c r="B379" s="7"/>
      <c r="C379" s="7"/>
      <c r="D379" s="4"/>
      <c r="E379" s="7"/>
      <c r="F379" s="7"/>
      <c r="G379" s="295"/>
      <c r="H379" s="296"/>
      <c r="I379" s="297"/>
      <c r="J379" s="40" t="s">
        <v>37</v>
      </c>
      <c r="K379" s="40"/>
      <c r="L379" s="40"/>
      <c r="M379" s="41"/>
      <c r="N379" s="2"/>
      <c r="V379" s="50">
        <v>0</v>
      </c>
    </row>
    <row r="380" spans="1:22" ht="21" thickBot="1" x14ac:dyDescent="0.3">
      <c r="A380" s="291"/>
      <c r="B380" s="212" t="s">
        <v>30</v>
      </c>
      <c r="C380" s="212" t="s">
        <v>32</v>
      </c>
      <c r="D380" s="212" t="s">
        <v>17</v>
      </c>
      <c r="E380" s="298" t="s">
        <v>34</v>
      </c>
      <c r="F380" s="298"/>
      <c r="G380" s="299"/>
      <c r="H380" s="300"/>
      <c r="I380" s="301"/>
      <c r="J380" s="12" t="s">
        <v>38</v>
      </c>
      <c r="K380" s="13"/>
      <c r="L380" s="13"/>
      <c r="M380" s="14"/>
      <c r="N380" s="2"/>
      <c r="V380" s="50"/>
    </row>
    <row r="381" spans="1:22" ht="13.8" thickBot="1" x14ac:dyDescent="0.3">
      <c r="A381" s="292"/>
      <c r="B381" s="8"/>
      <c r="C381" s="8"/>
      <c r="D381" s="9"/>
      <c r="E381" s="10" t="s">
        <v>2</v>
      </c>
      <c r="F381" s="11"/>
      <c r="G381" s="302"/>
      <c r="H381" s="303"/>
      <c r="I381" s="304"/>
      <c r="J381" s="12" t="s">
        <v>39</v>
      </c>
      <c r="K381" s="13"/>
      <c r="L381" s="13"/>
      <c r="M381" s="14"/>
      <c r="N381" s="2"/>
      <c r="V381" s="50"/>
    </row>
    <row r="382" spans="1:22" ht="21.6" thickTop="1" thickBot="1" x14ac:dyDescent="0.3">
      <c r="A382" s="290">
        <f t="shared" ref="A382" si="88">A378+1</f>
        <v>92</v>
      </c>
      <c r="B382" s="210" t="s">
        <v>29</v>
      </c>
      <c r="C382" s="210" t="s">
        <v>31</v>
      </c>
      <c r="D382" s="210" t="s">
        <v>18</v>
      </c>
      <c r="E382" s="293" t="s">
        <v>33</v>
      </c>
      <c r="F382" s="293"/>
      <c r="G382" s="293" t="s">
        <v>24</v>
      </c>
      <c r="H382" s="294"/>
      <c r="I382" s="219"/>
      <c r="J382" s="42" t="s">
        <v>0</v>
      </c>
      <c r="K382" s="43"/>
      <c r="L382" s="43"/>
      <c r="M382" s="44"/>
      <c r="N382" s="2"/>
      <c r="V382" s="50"/>
    </row>
    <row r="383" spans="1:22" ht="13.8" thickBot="1" x14ac:dyDescent="0.3">
      <c r="A383" s="291"/>
      <c r="B383" s="7"/>
      <c r="C383" s="7"/>
      <c r="D383" s="4"/>
      <c r="E383" s="7"/>
      <c r="F383" s="7"/>
      <c r="G383" s="295"/>
      <c r="H383" s="296"/>
      <c r="I383" s="297"/>
      <c r="J383" s="40" t="s">
        <v>37</v>
      </c>
      <c r="K383" s="40"/>
      <c r="L383" s="40"/>
      <c r="M383" s="41"/>
      <c r="N383" s="2"/>
      <c r="V383" s="50">
        <v>0</v>
      </c>
    </row>
    <row r="384" spans="1:22" ht="21" thickBot="1" x14ac:dyDescent="0.3">
      <c r="A384" s="291"/>
      <c r="B384" s="212" t="s">
        <v>30</v>
      </c>
      <c r="C384" s="212" t="s">
        <v>32</v>
      </c>
      <c r="D384" s="212" t="s">
        <v>17</v>
      </c>
      <c r="E384" s="298" t="s">
        <v>34</v>
      </c>
      <c r="F384" s="298"/>
      <c r="G384" s="299"/>
      <c r="H384" s="300"/>
      <c r="I384" s="301"/>
      <c r="J384" s="12" t="s">
        <v>38</v>
      </c>
      <c r="K384" s="13"/>
      <c r="L384" s="13"/>
      <c r="M384" s="14"/>
      <c r="N384" s="2"/>
      <c r="V384" s="50"/>
    </row>
    <row r="385" spans="1:22" ht="13.8" thickBot="1" x14ac:dyDescent="0.3">
      <c r="A385" s="292"/>
      <c r="B385" s="8"/>
      <c r="C385" s="8"/>
      <c r="D385" s="9"/>
      <c r="E385" s="10" t="s">
        <v>2</v>
      </c>
      <c r="F385" s="11"/>
      <c r="G385" s="302"/>
      <c r="H385" s="303"/>
      <c r="I385" s="304"/>
      <c r="J385" s="12" t="s">
        <v>39</v>
      </c>
      <c r="K385" s="13"/>
      <c r="L385" s="13"/>
      <c r="M385" s="14"/>
      <c r="N385" s="2"/>
      <c r="V385" s="50"/>
    </row>
    <row r="386" spans="1:22" ht="21.6" thickTop="1" thickBot="1" x14ac:dyDescent="0.3">
      <c r="A386" s="290">
        <f t="shared" ref="A386" si="89">A382+1</f>
        <v>93</v>
      </c>
      <c r="B386" s="210" t="s">
        <v>29</v>
      </c>
      <c r="C386" s="210" t="s">
        <v>31</v>
      </c>
      <c r="D386" s="210" t="s">
        <v>18</v>
      </c>
      <c r="E386" s="293" t="s">
        <v>33</v>
      </c>
      <c r="F386" s="293"/>
      <c r="G386" s="293" t="s">
        <v>24</v>
      </c>
      <c r="H386" s="294"/>
      <c r="I386" s="219"/>
      <c r="J386" s="42" t="s">
        <v>0</v>
      </c>
      <c r="K386" s="43"/>
      <c r="L386" s="43"/>
      <c r="M386" s="44"/>
      <c r="N386" s="2"/>
      <c r="V386" s="50"/>
    </row>
    <row r="387" spans="1:22" ht="13.8" thickBot="1" x14ac:dyDescent="0.3">
      <c r="A387" s="291"/>
      <c r="B387" s="7"/>
      <c r="C387" s="7"/>
      <c r="D387" s="4"/>
      <c r="E387" s="7"/>
      <c r="F387" s="7"/>
      <c r="G387" s="295"/>
      <c r="H387" s="296"/>
      <c r="I387" s="297"/>
      <c r="J387" s="40" t="s">
        <v>37</v>
      </c>
      <c r="K387" s="40"/>
      <c r="L387" s="40"/>
      <c r="M387" s="41"/>
      <c r="N387" s="2"/>
      <c r="V387" s="50">
        <v>0</v>
      </c>
    </row>
    <row r="388" spans="1:22" ht="21" thickBot="1" x14ac:dyDescent="0.3">
      <c r="A388" s="291"/>
      <c r="B388" s="212" t="s">
        <v>30</v>
      </c>
      <c r="C388" s="212" t="s">
        <v>32</v>
      </c>
      <c r="D388" s="212" t="s">
        <v>17</v>
      </c>
      <c r="E388" s="298" t="s">
        <v>34</v>
      </c>
      <c r="F388" s="298"/>
      <c r="G388" s="299"/>
      <c r="H388" s="300"/>
      <c r="I388" s="301"/>
      <c r="J388" s="12" t="s">
        <v>38</v>
      </c>
      <c r="K388" s="13"/>
      <c r="L388" s="13"/>
      <c r="M388" s="14"/>
      <c r="N388" s="2"/>
      <c r="V388" s="50"/>
    </row>
    <row r="389" spans="1:22" ht="13.8" thickBot="1" x14ac:dyDescent="0.3">
      <c r="A389" s="292"/>
      <c r="B389" s="8"/>
      <c r="C389" s="8"/>
      <c r="D389" s="9"/>
      <c r="E389" s="10" t="s">
        <v>2</v>
      </c>
      <c r="F389" s="11"/>
      <c r="G389" s="302"/>
      <c r="H389" s="303"/>
      <c r="I389" s="304"/>
      <c r="J389" s="12" t="s">
        <v>39</v>
      </c>
      <c r="K389" s="13"/>
      <c r="L389" s="13"/>
      <c r="M389" s="14"/>
      <c r="N389" s="2"/>
      <c r="V389" s="50"/>
    </row>
    <row r="390" spans="1:22" ht="21.6" thickTop="1" thickBot="1" x14ac:dyDescent="0.3">
      <c r="A390" s="290">
        <f t="shared" ref="A390" si="90">A386+1</f>
        <v>94</v>
      </c>
      <c r="B390" s="210" t="s">
        <v>29</v>
      </c>
      <c r="C390" s="210" t="s">
        <v>31</v>
      </c>
      <c r="D390" s="210" t="s">
        <v>18</v>
      </c>
      <c r="E390" s="293" t="s">
        <v>33</v>
      </c>
      <c r="F390" s="293"/>
      <c r="G390" s="293" t="s">
        <v>24</v>
      </c>
      <c r="H390" s="294"/>
      <c r="I390" s="219"/>
      <c r="J390" s="42" t="s">
        <v>0</v>
      </c>
      <c r="K390" s="43"/>
      <c r="L390" s="43"/>
      <c r="M390" s="44"/>
      <c r="N390" s="2"/>
      <c r="V390" s="50"/>
    </row>
    <row r="391" spans="1:22" ht="13.8" thickBot="1" x14ac:dyDescent="0.3">
      <c r="A391" s="291"/>
      <c r="B391" s="7"/>
      <c r="C391" s="7"/>
      <c r="D391" s="4"/>
      <c r="E391" s="7"/>
      <c r="F391" s="7"/>
      <c r="G391" s="295"/>
      <c r="H391" s="296"/>
      <c r="I391" s="297"/>
      <c r="J391" s="40" t="s">
        <v>37</v>
      </c>
      <c r="K391" s="40"/>
      <c r="L391" s="40"/>
      <c r="M391" s="41"/>
      <c r="N391" s="2"/>
      <c r="V391" s="50">
        <v>0</v>
      </c>
    </row>
    <row r="392" spans="1:22" ht="21" thickBot="1" x14ac:dyDescent="0.3">
      <c r="A392" s="291"/>
      <c r="B392" s="212" t="s">
        <v>30</v>
      </c>
      <c r="C392" s="212" t="s">
        <v>32</v>
      </c>
      <c r="D392" s="212" t="s">
        <v>17</v>
      </c>
      <c r="E392" s="298" t="s">
        <v>34</v>
      </c>
      <c r="F392" s="298"/>
      <c r="G392" s="299"/>
      <c r="H392" s="300"/>
      <c r="I392" s="301"/>
      <c r="J392" s="12" t="s">
        <v>38</v>
      </c>
      <c r="K392" s="13"/>
      <c r="L392" s="13"/>
      <c r="M392" s="14"/>
      <c r="N392" s="2"/>
      <c r="V392" s="50"/>
    </row>
    <row r="393" spans="1:22" ht="13.8" thickBot="1" x14ac:dyDescent="0.3">
      <c r="A393" s="292"/>
      <c r="B393" s="8"/>
      <c r="C393" s="8"/>
      <c r="D393" s="9"/>
      <c r="E393" s="10" t="s">
        <v>2</v>
      </c>
      <c r="F393" s="11"/>
      <c r="G393" s="302"/>
      <c r="H393" s="303"/>
      <c r="I393" s="304"/>
      <c r="J393" s="12" t="s">
        <v>39</v>
      </c>
      <c r="K393" s="13"/>
      <c r="L393" s="13"/>
      <c r="M393" s="14"/>
      <c r="N393" s="2"/>
      <c r="V393" s="50"/>
    </row>
    <row r="394" spans="1:22" ht="21.6" thickTop="1" thickBot="1" x14ac:dyDescent="0.3">
      <c r="A394" s="290">
        <f t="shared" ref="A394" si="91">A390+1</f>
        <v>95</v>
      </c>
      <c r="B394" s="210" t="s">
        <v>29</v>
      </c>
      <c r="C394" s="210" t="s">
        <v>31</v>
      </c>
      <c r="D394" s="210" t="s">
        <v>18</v>
      </c>
      <c r="E394" s="293" t="s">
        <v>33</v>
      </c>
      <c r="F394" s="293"/>
      <c r="G394" s="293" t="s">
        <v>24</v>
      </c>
      <c r="H394" s="294"/>
      <c r="I394" s="219"/>
      <c r="J394" s="42" t="s">
        <v>0</v>
      </c>
      <c r="K394" s="43"/>
      <c r="L394" s="43"/>
      <c r="M394" s="44"/>
      <c r="N394" s="2"/>
      <c r="V394" s="50"/>
    </row>
    <row r="395" spans="1:22" ht="13.8" thickBot="1" x14ac:dyDescent="0.3">
      <c r="A395" s="291"/>
      <c r="B395" s="7"/>
      <c r="C395" s="7"/>
      <c r="D395" s="4"/>
      <c r="E395" s="7"/>
      <c r="F395" s="7"/>
      <c r="G395" s="295"/>
      <c r="H395" s="296"/>
      <c r="I395" s="297"/>
      <c r="J395" s="40" t="s">
        <v>37</v>
      </c>
      <c r="K395" s="40"/>
      <c r="L395" s="40"/>
      <c r="M395" s="41"/>
      <c r="N395" s="2"/>
      <c r="V395" s="50">
        <v>0</v>
      </c>
    </row>
    <row r="396" spans="1:22" ht="21" thickBot="1" x14ac:dyDescent="0.3">
      <c r="A396" s="291"/>
      <c r="B396" s="212" t="s">
        <v>30</v>
      </c>
      <c r="C396" s="212" t="s">
        <v>32</v>
      </c>
      <c r="D396" s="212" t="s">
        <v>17</v>
      </c>
      <c r="E396" s="298" t="s">
        <v>34</v>
      </c>
      <c r="F396" s="298"/>
      <c r="G396" s="299"/>
      <c r="H396" s="300"/>
      <c r="I396" s="301"/>
      <c r="J396" s="12" t="s">
        <v>38</v>
      </c>
      <c r="K396" s="13"/>
      <c r="L396" s="13"/>
      <c r="M396" s="14"/>
      <c r="N396" s="2"/>
      <c r="V396" s="50"/>
    </row>
    <row r="397" spans="1:22" ht="13.8" thickBot="1" x14ac:dyDescent="0.3">
      <c r="A397" s="292"/>
      <c r="B397" s="8"/>
      <c r="C397" s="8"/>
      <c r="D397" s="9"/>
      <c r="E397" s="10" t="s">
        <v>2</v>
      </c>
      <c r="F397" s="11"/>
      <c r="G397" s="302"/>
      <c r="H397" s="303"/>
      <c r="I397" s="304"/>
      <c r="J397" s="12" t="s">
        <v>39</v>
      </c>
      <c r="K397" s="13"/>
      <c r="L397" s="13"/>
      <c r="M397" s="14"/>
      <c r="N397" s="2"/>
      <c r="V397" s="50"/>
    </row>
    <row r="398" spans="1:22" ht="21.6" thickTop="1" thickBot="1" x14ac:dyDescent="0.3">
      <c r="A398" s="290">
        <f t="shared" ref="A398" si="92">A394+1</f>
        <v>96</v>
      </c>
      <c r="B398" s="210" t="s">
        <v>29</v>
      </c>
      <c r="C398" s="210" t="s">
        <v>31</v>
      </c>
      <c r="D398" s="210" t="s">
        <v>18</v>
      </c>
      <c r="E398" s="293" t="s">
        <v>33</v>
      </c>
      <c r="F398" s="293"/>
      <c r="G398" s="293" t="s">
        <v>24</v>
      </c>
      <c r="H398" s="294"/>
      <c r="I398" s="219"/>
      <c r="J398" s="42" t="s">
        <v>0</v>
      </c>
      <c r="K398" s="43"/>
      <c r="L398" s="43"/>
      <c r="M398" s="44"/>
      <c r="N398" s="2"/>
      <c r="V398" s="50"/>
    </row>
    <row r="399" spans="1:22" ht="13.8" thickBot="1" x14ac:dyDescent="0.3">
      <c r="A399" s="291"/>
      <c r="B399" s="7"/>
      <c r="C399" s="7"/>
      <c r="D399" s="4"/>
      <c r="E399" s="7"/>
      <c r="F399" s="7"/>
      <c r="G399" s="295"/>
      <c r="H399" s="296"/>
      <c r="I399" s="297"/>
      <c r="J399" s="40" t="s">
        <v>37</v>
      </c>
      <c r="K399" s="40"/>
      <c r="L399" s="40"/>
      <c r="M399" s="41"/>
      <c r="N399" s="2"/>
      <c r="V399" s="50">
        <v>0</v>
      </c>
    </row>
    <row r="400" spans="1:22" ht="21" thickBot="1" x14ac:dyDescent="0.3">
      <c r="A400" s="291"/>
      <c r="B400" s="212" t="s">
        <v>30</v>
      </c>
      <c r="C400" s="212" t="s">
        <v>32</v>
      </c>
      <c r="D400" s="212" t="s">
        <v>17</v>
      </c>
      <c r="E400" s="298" t="s">
        <v>34</v>
      </c>
      <c r="F400" s="298"/>
      <c r="G400" s="299"/>
      <c r="H400" s="300"/>
      <c r="I400" s="301"/>
      <c r="J400" s="12" t="s">
        <v>38</v>
      </c>
      <c r="K400" s="13"/>
      <c r="L400" s="13"/>
      <c r="M400" s="14"/>
      <c r="N400" s="2"/>
      <c r="V400" s="50"/>
    </row>
    <row r="401" spans="1:22" ht="13.8" thickBot="1" x14ac:dyDescent="0.3">
      <c r="A401" s="292"/>
      <c r="B401" s="8"/>
      <c r="C401" s="8"/>
      <c r="D401" s="9"/>
      <c r="E401" s="10" t="s">
        <v>2</v>
      </c>
      <c r="F401" s="11"/>
      <c r="G401" s="302"/>
      <c r="H401" s="303"/>
      <c r="I401" s="304"/>
      <c r="J401" s="12" t="s">
        <v>39</v>
      </c>
      <c r="K401" s="13"/>
      <c r="L401" s="13"/>
      <c r="M401" s="14"/>
      <c r="N401" s="2"/>
      <c r="V401" s="50"/>
    </row>
    <row r="402" spans="1:22" ht="21.6" thickTop="1" thickBot="1" x14ac:dyDescent="0.3">
      <c r="A402" s="290">
        <f t="shared" ref="A402" si="93">A398+1</f>
        <v>97</v>
      </c>
      <c r="B402" s="210" t="s">
        <v>29</v>
      </c>
      <c r="C402" s="210" t="s">
        <v>31</v>
      </c>
      <c r="D402" s="210" t="s">
        <v>18</v>
      </c>
      <c r="E402" s="293" t="s">
        <v>33</v>
      </c>
      <c r="F402" s="293"/>
      <c r="G402" s="293" t="s">
        <v>24</v>
      </c>
      <c r="H402" s="294"/>
      <c r="I402" s="219"/>
      <c r="J402" s="42" t="s">
        <v>0</v>
      </c>
      <c r="K402" s="43"/>
      <c r="L402" s="43"/>
      <c r="M402" s="44"/>
      <c r="N402" s="2"/>
      <c r="V402" s="50"/>
    </row>
    <row r="403" spans="1:22" ht="13.8" thickBot="1" x14ac:dyDescent="0.3">
      <c r="A403" s="291"/>
      <c r="B403" s="7"/>
      <c r="C403" s="7"/>
      <c r="D403" s="4"/>
      <c r="E403" s="7"/>
      <c r="F403" s="7"/>
      <c r="G403" s="295"/>
      <c r="H403" s="296"/>
      <c r="I403" s="297"/>
      <c r="J403" s="40" t="s">
        <v>37</v>
      </c>
      <c r="K403" s="40"/>
      <c r="L403" s="40"/>
      <c r="M403" s="41"/>
      <c r="N403" s="2"/>
      <c r="V403" s="50">
        <v>0</v>
      </c>
    </row>
    <row r="404" spans="1:22" ht="21" thickBot="1" x14ac:dyDescent="0.3">
      <c r="A404" s="291"/>
      <c r="B404" s="212" t="s">
        <v>30</v>
      </c>
      <c r="C404" s="212" t="s">
        <v>32</v>
      </c>
      <c r="D404" s="212" t="s">
        <v>17</v>
      </c>
      <c r="E404" s="298" t="s">
        <v>34</v>
      </c>
      <c r="F404" s="298"/>
      <c r="G404" s="299"/>
      <c r="H404" s="300"/>
      <c r="I404" s="301"/>
      <c r="J404" s="12" t="s">
        <v>38</v>
      </c>
      <c r="K404" s="13"/>
      <c r="L404" s="13"/>
      <c r="M404" s="14"/>
      <c r="N404" s="2"/>
      <c r="V404" s="50"/>
    </row>
    <row r="405" spans="1:22" ht="13.8" thickBot="1" x14ac:dyDescent="0.3">
      <c r="A405" s="292"/>
      <c r="B405" s="8"/>
      <c r="C405" s="8"/>
      <c r="D405" s="9"/>
      <c r="E405" s="10" t="s">
        <v>2</v>
      </c>
      <c r="F405" s="11"/>
      <c r="G405" s="302"/>
      <c r="H405" s="303"/>
      <c r="I405" s="304"/>
      <c r="J405" s="12" t="s">
        <v>39</v>
      </c>
      <c r="K405" s="13"/>
      <c r="L405" s="13"/>
      <c r="M405" s="14"/>
      <c r="N405" s="2"/>
      <c r="V405" s="50"/>
    </row>
    <row r="406" spans="1:22" ht="21.6" thickTop="1" thickBot="1" x14ac:dyDescent="0.3">
      <c r="A406" s="290">
        <f t="shared" ref="A406" si="94">A402+1</f>
        <v>98</v>
      </c>
      <c r="B406" s="210" t="s">
        <v>29</v>
      </c>
      <c r="C406" s="210" t="s">
        <v>31</v>
      </c>
      <c r="D406" s="210" t="s">
        <v>18</v>
      </c>
      <c r="E406" s="293" t="s">
        <v>33</v>
      </c>
      <c r="F406" s="293"/>
      <c r="G406" s="293" t="s">
        <v>24</v>
      </c>
      <c r="H406" s="294"/>
      <c r="I406" s="219"/>
      <c r="J406" s="42" t="s">
        <v>0</v>
      </c>
      <c r="K406" s="43"/>
      <c r="L406" s="43"/>
      <c r="M406" s="44"/>
      <c r="N406" s="2"/>
      <c r="V406" s="50"/>
    </row>
    <row r="407" spans="1:22" ht="13.8" thickBot="1" x14ac:dyDescent="0.3">
      <c r="A407" s="291"/>
      <c r="B407" s="7"/>
      <c r="C407" s="7"/>
      <c r="D407" s="4"/>
      <c r="E407" s="7"/>
      <c r="F407" s="7"/>
      <c r="G407" s="295"/>
      <c r="H407" s="296"/>
      <c r="I407" s="297"/>
      <c r="J407" s="40" t="s">
        <v>37</v>
      </c>
      <c r="K407" s="40"/>
      <c r="L407" s="40"/>
      <c r="M407" s="41"/>
      <c r="N407" s="2"/>
      <c r="V407" s="50">
        <v>0</v>
      </c>
    </row>
    <row r="408" spans="1:22" ht="21" thickBot="1" x14ac:dyDescent="0.3">
      <c r="A408" s="291"/>
      <c r="B408" s="212" t="s">
        <v>30</v>
      </c>
      <c r="C408" s="212" t="s">
        <v>32</v>
      </c>
      <c r="D408" s="212" t="s">
        <v>17</v>
      </c>
      <c r="E408" s="298" t="s">
        <v>34</v>
      </c>
      <c r="F408" s="298"/>
      <c r="G408" s="299"/>
      <c r="H408" s="300"/>
      <c r="I408" s="301"/>
      <c r="J408" s="12" t="s">
        <v>38</v>
      </c>
      <c r="K408" s="13"/>
      <c r="L408" s="13"/>
      <c r="M408" s="14"/>
      <c r="N408" s="2"/>
      <c r="V408" s="50"/>
    </row>
    <row r="409" spans="1:22" ht="13.8" thickBot="1" x14ac:dyDescent="0.3">
      <c r="A409" s="292"/>
      <c r="B409" s="8"/>
      <c r="C409" s="8"/>
      <c r="D409" s="9"/>
      <c r="E409" s="10" t="s">
        <v>2</v>
      </c>
      <c r="F409" s="11"/>
      <c r="G409" s="302"/>
      <c r="H409" s="303"/>
      <c r="I409" s="304"/>
      <c r="J409" s="12" t="s">
        <v>39</v>
      </c>
      <c r="K409" s="13"/>
      <c r="L409" s="13"/>
      <c r="M409" s="14"/>
      <c r="N409" s="2"/>
      <c r="V409" s="50"/>
    </row>
    <row r="410" spans="1:22" ht="21.6" thickTop="1" thickBot="1" x14ac:dyDescent="0.3">
      <c r="A410" s="290">
        <f t="shared" ref="A410" si="95">A406+1</f>
        <v>99</v>
      </c>
      <c r="B410" s="210" t="s">
        <v>29</v>
      </c>
      <c r="C410" s="210" t="s">
        <v>31</v>
      </c>
      <c r="D410" s="210" t="s">
        <v>18</v>
      </c>
      <c r="E410" s="293" t="s">
        <v>33</v>
      </c>
      <c r="F410" s="293"/>
      <c r="G410" s="293" t="s">
        <v>24</v>
      </c>
      <c r="H410" s="294"/>
      <c r="I410" s="219"/>
      <c r="J410" s="42" t="s">
        <v>0</v>
      </c>
      <c r="K410" s="43"/>
      <c r="L410" s="43"/>
      <c r="M410" s="44"/>
      <c r="N410" s="2"/>
      <c r="V410" s="50"/>
    </row>
    <row r="411" spans="1:22" ht="13.8" thickBot="1" x14ac:dyDescent="0.3">
      <c r="A411" s="291"/>
      <c r="B411" s="7"/>
      <c r="C411" s="7"/>
      <c r="D411" s="4"/>
      <c r="E411" s="7"/>
      <c r="F411" s="7"/>
      <c r="G411" s="295"/>
      <c r="H411" s="296"/>
      <c r="I411" s="297"/>
      <c r="J411" s="40" t="s">
        <v>37</v>
      </c>
      <c r="K411" s="40"/>
      <c r="L411" s="40"/>
      <c r="M411" s="41"/>
      <c r="N411" s="2"/>
      <c r="V411" s="50">
        <v>0</v>
      </c>
    </row>
    <row r="412" spans="1:22" ht="21" thickBot="1" x14ac:dyDescent="0.3">
      <c r="A412" s="291"/>
      <c r="B412" s="212" t="s">
        <v>30</v>
      </c>
      <c r="C412" s="212" t="s">
        <v>32</v>
      </c>
      <c r="D412" s="212" t="s">
        <v>17</v>
      </c>
      <c r="E412" s="298" t="s">
        <v>34</v>
      </c>
      <c r="F412" s="298"/>
      <c r="G412" s="299"/>
      <c r="H412" s="300"/>
      <c r="I412" s="301"/>
      <c r="J412" s="12" t="s">
        <v>38</v>
      </c>
      <c r="K412" s="13"/>
      <c r="L412" s="13"/>
      <c r="M412" s="14"/>
      <c r="N412" s="2"/>
      <c r="V412" s="50"/>
    </row>
    <row r="413" spans="1:22" ht="13.8" thickBot="1" x14ac:dyDescent="0.3">
      <c r="A413" s="292"/>
      <c r="B413" s="8"/>
      <c r="C413" s="8"/>
      <c r="D413" s="9"/>
      <c r="E413" s="10" t="s">
        <v>2</v>
      </c>
      <c r="F413" s="11"/>
      <c r="G413" s="302"/>
      <c r="H413" s="303"/>
      <c r="I413" s="304"/>
      <c r="J413" s="12" t="s">
        <v>39</v>
      </c>
      <c r="K413" s="13"/>
      <c r="L413" s="13"/>
      <c r="M413" s="14"/>
      <c r="N413" s="2"/>
      <c r="V413" s="50"/>
    </row>
    <row r="414" spans="1:22" ht="21.6" thickTop="1" thickBot="1" x14ac:dyDescent="0.3">
      <c r="A414" s="290">
        <f t="shared" ref="A414" si="96">A410+1</f>
        <v>100</v>
      </c>
      <c r="B414" s="210" t="s">
        <v>29</v>
      </c>
      <c r="C414" s="210" t="s">
        <v>31</v>
      </c>
      <c r="D414" s="210" t="s">
        <v>18</v>
      </c>
      <c r="E414" s="293" t="s">
        <v>33</v>
      </c>
      <c r="F414" s="293"/>
      <c r="G414" s="293" t="s">
        <v>24</v>
      </c>
      <c r="H414" s="294"/>
      <c r="I414" s="219"/>
      <c r="J414" s="42" t="s">
        <v>0</v>
      </c>
      <c r="K414" s="43"/>
      <c r="L414" s="43"/>
      <c r="M414" s="44"/>
      <c r="N414" s="2"/>
      <c r="V414" s="50"/>
    </row>
    <row r="415" spans="1:22" ht="13.8" thickBot="1" x14ac:dyDescent="0.3">
      <c r="A415" s="291"/>
      <c r="B415" s="7"/>
      <c r="C415" s="7"/>
      <c r="D415" s="4"/>
      <c r="E415" s="7"/>
      <c r="F415" s="7"/>
      <c r="G415" s="295"/>
      <c r="H415" s="296"/>
      <c r="I415" s="297"/>
      <c r="J415" s="40" t="s">
        <v>37</v>
      </c>
      <c r="K415" s="40"/>
      <c r="L415" s="40"/>
      <c r="M415" s="41"/>
      <c r="N415" s="2"/>
      <c r="V415" s="50">
        <v>0</v>
      </c>
    </row>
    <row r="416" spans="1:22" ht="21" thickBot="1" x14ac:dyDescent="0.3">
      <c r="A416" s="291"/>
      <c r="B416" s="212" t="s">
        <v>30</v>
      </c>
      <c r="C416" s="212" t="s">
        <v>32</v>
      </c>
      <c r="D416" s="212" t="s">
        <v>17</v>
      </c>
      <c r="E416" s="298" t="s">
        <v>34</v>
      </c>
      <c r="F416" s="298"/>
      <c r="G416" s="299"/>
      <c r="H416" s="300"/>
      <c r="I416" s="301"/>
      <c r="J416" s="12" t="s">
        <v>38</v>
      </c>
      <c r="K416" s="13"/>
      <c r="L416" s="13"/>
      <c r="M416" s="14"/>
      <c r="N416" s="2"/>
    </row>
    <row r="417" spans="1:17" ht="13.8" thickBot="1" x14ac:dyDescent="0.3">
      <c r="A417" s="292"/>
      <c r="B417" s="9"/>
      <c r="C417" s="9"/>
      <c r="D417" s="9"/>
      <c r="E417" s="10" t="s">
        <v>2</v>
      </c>
      <c r="F417" s="9"/>
      <c r="G417" s="302"/>
      <c r="H417" s="303"/>
      <c r="I417" s="304"/>
      <c r="J417" s="22" t="s">
        <v>39</v>
      </c>
      <c r="K417" s="23"/>
      <c r="L417" s="23"/>
      <c r="M417" s="24"/>
      <c r="N417" s="2"/>
    </row>
    <row r="418" spans="1:17" ht="13.8" thickTop="1" x14ac:dyDescent="0.25"/>
    <row r="419" spans="1:17" ht="13.8" thickBot="1" x14ac:dyDescent="0.3"/>
    <row r="420" spans="1:17" x14ac:dyDescent="0.25">
      <c r="P420" s="27" t="s">
        <v>22</v>
      </c>
      <c r="Q420" s="28"/>
    </row>
    <row r="421" spans="1:17" x14ac:dyDescent="0.25">
      <c r="L421" s="231" t="s">
        <v>1643</v>
      </c>
      <c r="M421" s="240">
        <f>SUM(M19:M417)</f>
        <v>4351</v>
      </c>
      <c r="P421" s="29"/>
      <c r="Q421" s="217"/>
    </row>
    <row r="422" spans="1:17" ht="33.6" x14ac:dyDescent="0.25">
      <c r="B422" s="256"/>
      <c r="C422" s="256"/>
      <c r="D422" s="256"/>
      <c r="E422" s="256"/>
      <c r="F422" s="256"/>
      <c r="G422" s="256"/>
      <c r="H422" s="256"/>
      <c r="I422" s="256"/>
      <c r="J422" s="256"/>
      <c r="K422" s="256"/>
      <c r="L422" s="256"/>
      <c r="M422" s="256"/>
      <c r="P422" s="30" t="b">
        <v>0</v>
      </c>
      <c r="Q422" s="46" t="str">
        <f xml:space="preserve"> CONCATENATE("OCTOBER 1, ",$M$7-1,"- MARCH 31, ",$M$7)</f>
        <v>OCTOBER 1, 2018- MARCH 31, 2019</v>
      </c>
    </row>
    <row r="423" spans="1:17" ht="25.2" x14ac:dyDescent="0.25">
      <c r="B423" s="256"/>
      <c r="C423" s="256"/>
      <c r="D423" s="256"/>
      <c r="E423" s="256"/>
      <c r="F423" s="256"/>
      <c r="G423" s="256"/>
      <c r="H423" s="256"/>
      <c r="I423" s="256"/>
      <c r="J423" s="256"/>
      <c r="K423" s="261"/>
      <c r="L423" s="262"/>
      <c r="M423" s="280"/>
      <c r="P423" s="30" t="b">
        <v>1</v>
      </c>
      <c r="Q423" s="46" t="str">
        <f xml:space="preserve"> CONCATENATE("APRIL 1 - SEPTEMBER 30, ",$M$7)</f>
        <v>APRIL 1 - SEPTEMBER 30, 2019</v>
      </c>
    </row>
    <row r="424" spans="1:17" x14ac:dyDescent="0.25">
      <c r="B424" s="289"/>
      <c r="C424" s="289"/>
      <c r="D424" s="289"/>
      <c r="E424" s="289"/>
      <c r="F424" s="289"/>
      <c r="G424" s="256"/>
      <c r="H424" s="256"/>
      <c r="I424" s="256"/>
      <c r="J424" s="256"/>
      <c r="K424" s="261"/>
      <c r="L424" s="262"/>
      <c r="M424" s="262"/>
      <c r="P424" s="30" t="b">
        <v>0</v>
      </c>
      <c r="Q424" s="31"/>
    </row>
    <row r="425" spans="1:17" ht="13.8" thickBot="1" x14ac:dyDescent="0.3">
      <c r="B425" s="263"/>
      <c r="C425" s="263"/>
      <c r="D425" s="264"/>
      <c r="E425" s="263"/>
      <c r="F425" s="263"/>
      <c r="G425" s="256"/>
      <c r="H425" s="256"/>
      <c r="I425" s="256"/>
      <c r="J425" s="256"/>
      <c r="K425" s="261"/>
      <c r="L425" s="262"/>
      <c r="M425" s="281"/>
      <c r="P425" s="32">
        <v>1</v>
      </c>
      <c r="Q425" s="33"/>
    </row>
    <row r="426" spans="1:17" x14ac:dyDescent="0.25">
      <c r="B426" s="266"/>
      <c r="C426" s="267"/>
      <c r="D426" s="267"/>
      <c r="E426" s="267"/>
      <c r="F426" s="268"/>
      <c r="G426" s="256"/>
      <c r="H426" s="256"/>
      <c r="I426" s="256"/>
      <c r="J426" s="256"/>
      <c r="K426" s="256"/>
      <c r="L426" s="256"/>
      <c r="M426" s="256"/>
    </row>
    <row r="427" spans="1:17" x14ac:dyDescent="0.25">
      <c r="B427" s="266"/>
      <c r="C427" s="267"/>
      <c r="D427" s="267"/>
      <c r="E427" s="267"/>
      <c r="F427" s="268"/>
      <c r="G427" s="256"/>
      <c r="H427" s="256"/>
      <c r="I427" s="256"/>
      <c r="J427" s="256"/>
      <c r="K427" s="256"/>
      <c r="L427" s="256"/>
      <c r="M427" s="256"/>
    </row>
    <row r="428" spans="1:17" x14ac:dyDescent="0.25">
      <c r="B428" s="266"/>
      <c r="C428" s="267"/>
      <c r="D428" s="267"/>
      <c r="E428" s="267"/>
      <c r="F428" s="268"/>
      <c r="G428" s="256"/>
      <c r="H428" s="256"/>
      <c r="I428" s="256"/>
      <c r="J428" s="256"/>
      <c r="K428" s="256"/>
      <c r="L428" s="256"/>
      <c r="M428" s="256"/>
    </row>
    <row r="429" spans="1:17" x14ac:dyDescent="0.25">
      <c r="B429" s="266"/>
      <c r="C429" s="267"/>
      <c r="D429" s="267"/>
      <c r="E429" s="267"/>
      <c r="F429" s="268"/>
      <c r="G429" s="256"/>
      <c r="H429" s="256"/>
      <c r="I429" s="256"/>
      <c r="J429" s="256"/>
      <c r="K429" s="256"/>
      <c r="L429" s="256"/>
      <c r="M429" s="256"/>
    </row>
    <row r="430" spans="1:17" x14ac:dyDescent="0.25">
      <c r="B430" s="266"/>
      <c r="C430" s="267"/>
      <c r="D430" s="267"/>
      <c r="E430" s="267"/>
      <c r="F430" s="268"/>
      <c r="G430" s="256"/>
      <c r="H430" s="256"/>
      <c r="I430" s="256"/>
      <c r="J430" s="256"/>
      <c r="K430" s="256"/>
      <c r="L430" s="256"/>
      <c r="M430" s="256"/>
    </row>
    <row r="431" spans="1:17" x14ac:dyDescent="0.25">
      <c r="B431" s="266"/>
      <c r="C431" s="267"/>
      <c r="D431" s="267"/>
      <c r="E431" s="267"/>
      <c r="F431" s="268"/>
      <c r="G431" s="256"/>
      <c r="H431" s="256"/>
      <c r="I431" s="256"/>
      <c r="J431" s="256"/>
      <c r="K431" s="256"/>
      <c r="L431" s="256"/>
      <c r="M431" s="256"/>
    </row>
    <row r="432" spans="1:17" x14ac:dyDescent="0.25">
      <c r="B432" s="266"/>
      <c r="C432" s="267"/>
      <c r="D432" s="267"/>
      <c r="E432" s="267"/>
      <c r="F432" s="268"/>
      <c r="G432" s="256"/>
      <c r="H432" s="256"/>
      <c r="I432" s="256"/>
      <c r="J432" s="256"/>
      <c r="K432" s="256"/>
      <c r="L432" s="256"/>
      <c r="M432" s="256"/>
    </row>
    <row r="433" spans="2:13" x14ac:dyDescent="0.25">
      <c r="B433" s="266"/>
      <c r="C433" s="267"/>
      <c r="D433" s="267"/>
      <c r="E433" s="267"/>
      <c r="F433" s="268"/>
      <c r="G433" s="256"/>
      <c r="H433" s="256"/>
      <c r="I433" s="256"/>
      <c r="J433" s="256"/>
      <c r="K433" s="256"/>
      <c r="L433" s="256"/>
      <c r="M433" s="256"/>
    </row>
    <row r="434" spans="2:13" x14ac:dyDescent="0.25">
      <c r="B434" s="266"/>
      <c r="C434" s="267"/>
      <c r="D434" s="267"/>
      <c r="E434" s="267"/>
      <c r="F434" s="268"/>
      <c r="G434" s="256"/>
      <c r="H434" s="256"/>
      <c r="I434" s="256"/>
      <c r="J434" s="256"/>
      <c r="K434" s="256"/>
      <c r="L434" s="256"/>
      <c r="M434" s="256"/>
    </row>
    <row r="435" spans="2:13" x14ac:dyDescent="0.25">
      <c r="B435" s="266"/>
      <c r="C435" s="267"/>
      <c r="D435" s="267"/>
      <c r="E435" s="267"/>
      <c r="F435" s="268"/>
      <c r="G435" s="256"/>
      <c r="H435" s="256"/>
      <c r="I435" s="256"/>
      <c r="J435" s="256"/>
      <c r="K435" s="256"/>
      <c r="L435" s="256"/>
      <c r="M435" s="256"/>
    </row>
    <row r="436" spans="2:13" x14ac:dyDescent="0.25">
      <c r="B436" s="266"/>
      <c r="C436" s="267"/>
      <c r="D436" s="267"/>
      <c r="E436" s="267"/>
      <c r="F436" s="268"/>
      <c r="G436" s="256"/>
      <c r="H436" s="256"/>
      <c r="I436" s="256"/>
      <c r="J436" s="256"/>
      <c r="K436" s="256"/>
      <c r="L436" s="256"/>
      <c r="M436" s="256"/>
    </row>
    <row r="437" spans="2:13" x14ac:dyDescent="0.25">
      <c r="B437" s="266"/>
      <c r="C437" s="267"/>
      <c r="D437" s="267"/>
      <c r="E437" s="267"/>
      <c r="F437" s="268"/>
      <c r="G437" s="256"/>
      <c r="H437" s="256"/>
      <c r="I437" s="256"/>
      <c r="J437" s="256"/>
      <c r="K437" s="256"/>
      <c r="L437" s="256"/>
      <c r="M437" s="256"/>
    </row>
    <row r="438" spans="2:13" x14ac:dyDescent="0.25">
      <c r="B438" s="266"/>
      <c r="C438" s="267"/>
      <c r="D438" s="267"/>
      <c r="E438" s="267"/>
      <c r="F438" s="268"/>
      <c r="G438" s="256"/>
      <c r="H438" s="256"/>
      <c r="I438" s="256"/>
      <c r="J438" s="256"/>
      <c r="K438" s="256"/>
      <c r="L438" s="256"/>
      <c r="M438" s="256"/>
    </row>
    <row r="439" spans="2:13" x14ac:dyDescent="0.25">
      <c r="B439" s="266"/>
      <c r="C439" s="267"/>
      <c r="D439" s="267"/>
      <c r="E439" s="267"/>
      <c r="F439" s="268"/>
      <c r="G439" s="256"/>
      <c r="H439" s="256"/>
      <c r="I439" s="256"/>
      <c r="J439" s="256"/>
      <c r="K439" s="256"/>
      <c r="L439" s="256"/>
      <c r="M439" s="256"/>
    </row>
    <row r="440" spans="2:13" x14ac:dyDescent="0.25">
      <c r="B440" s="266"/>
      <c r="C440" s="267"/>
      <c r="D440" s="267"/>
      <c r="E440" s="267"/>
      <c r="F440" s="268"/>
      <c r="G440" s="256"/>
      <c r="H440" s="256"/>
      <c r="I440" s="256"/>
      <c r="J440" s="256"/>
      <c r="K440" s="256"/>
      <c r="L440" s="256"/>
      <c r="M440" s="256"/>
    </row>
    <row r="441" spans="2:13" x14ac:dyDescent="0.25">
      <c r="B441" s="266"/>
      <c r="C441" s="267"/>
      <c r="D441" s="267"/>
      <c r="E441" s="267"/>
      <c r="F441" s="268"/>
      <c r="G441" s="256"/>
      <c r="H441" s="256"/>
      <c r="I441" s="256"/>
      <c r="J441" s="256"/>
      <c r="K441" s="256"/>
      <c r="L441" s="256"/>
      <c r="M441" s="256"/>
    </row>
    <row r="442" spans="2:13" x14ac:dyDescent="0.25">
      <c r="B442" s="266"/>
      <c r="C442" s="267"/>
      <c r="D442" s="267"/>
      <c r="E442" s="267"/>
      <c r="F442" s="268"/>
      <c r="G442" s="256"/>
      <c r="H442" s="256"/>
      <c r="I442" s="256"/>
      <c r="J442" s="256"/>
      <c r="K442" s="256"/>
      <c r="L442" s="256"/>
      <c r="M442" s="256"/>
    </row>
    <row r="443" spans="2:13" x14ac:dyDescent="0.25">
      <c r="B443" s="266"/>
      <c r="C443" s="267"/>
      <c r="D443" s="267"/>
      <c r="E443" s="267"/>
      <c r="F443" s="268"/>
      <c r="G443" s="256"/>
      <c r="H443" s="256"/>
      <c r="I443" s="256"/>
      <c r="J443" s="256"/>
      <c r="K443" s="256"/>
      <c r="L443" s="256"/>
      <c r="M443" s="256"/>
    </row>
    <row r="444" spans="2:13" x14ac:dyDescent="0.25">
      <c r="B444" s="266"/>
      <c r="C444" s="267"/>
      <c r="D444" s="267"/>
      <c r="E444" s="267"/>
      <c r="F444" s="268"/>
      <c r="G444" s="256"/>
      <c r="H444" s="256"/>
      <c r="I444" s="256"/>
      <c r="J444" s="256"/>
      <c r="K444" s="256"/>
      <c r="L444" s="256"/>
      <c r="M444" s="256"/>
    </row>
    <row r="445" spans="2:13" x14ac:dyDescent="0.25">
      <c r="B445" s="266"/>
      <c r="C445" s="267"/>
      <c r="D445" s="267"/>
      <c r="E445" s="267"/>
      <c r="F445" s="268"/>
      <c r="G445" s="256"/>
      <c r="H445" s="256"/>
      <c r="I445" s="256"/>
      <c r="J445" s="256"/>
      <c r="K445" s="256"/>
      <c r="L445" s="256"/>
      <c r="M445" s="256"/>
    </row>
    <row r="446" spans="2:13" x14ac:dyDescent="0.25">
      <c r="B446" s="266"/>
      <c r="C446" s="269"/>
      <c r="D446" s="267"/>
      <c r="E446" s="267"/>
      <c r="F446" s="268"/>
      <c r="G446" s="256"/>
      <c r="H446" s="256"/>
      <c r="I446" s="256"/>
      <c r="J446" s="256"/>
      <c r="K446" s="256"/>
      <c r="L446" s="256"/>
      <c r="M446" s="256"/>
    </row>
    <row r="447" spans="2:13" x14ac:dyDescent="0.25">
      <c r="B447" s="266"/>
      <c r="C447" s="270"/>
      <c r="D447" s="267"/>
      <c r="E447" s="267"/>
      <c r="F447" s="268"/>
      <c r="G447" s="256"/>
      <c r="H447" s="256"/>
      <c r="I447" s="256"/>
      <c r="J447" s="256"/>
      <c r="K447" s="256"/>
      <c r="L447" s="256"/>
      <c r="M447" s="256"/>
    </row>
    <row r="448" spans="2:13" x14ac:dyDescent="0.25">
      <c r="B448" s="266"/>
      <c r="C448" s="270"/>
      <c r="D448" s="267"/>
      <c r="E448" s="267"/>
      <c r="F448" s="268"/>
      <c r="G448" s="256"/>
      <c r="H448" s="256"/>
      <c r="I448" s="256"/>
      <c r="J448" s="256"/>
      <c r="K448" s="256"/>
      <c r="L448" s="256"/>
      <c r="M448" s="256"/>
    </row>
    <row r="449" spans="2:13" x14ac:dyDescent="0.25">
      <c r="B449" s="266"/>
      <c r="C449" s="270"/>
      <c r="D449" s="270"/>
      <c r="E449" s="267"/>
      <c r="F449" s="268"/>
      <c r="G449" s="256"/>
      <c r="H449" s="256"/>
      <c r="I449" s="256"/>
      <c r="J449" s="256"/>
      <c r="K449" s="256"/>
      <c r="L449" s="256"/>
      <c r="M449" s="256"/>
    </row>
    <row r="450" spans="2:13" x14ac:dyDescent="0.25">
      <c r="B450" s="266"/>
      <c r="C450" s="270"/>
      <c r="D450" s="270"/>
      <c r="E450" s="267"/>
      <c r="F450" s="268"/>
      <c r="G450" s="256"/>
      <c r="H450" s="256"/>
      <c r="I450" s="256"/>
      <c r="J450" s="256"/>
      <c r="K450" s="256"/>
      <c r="L450" s="256"/>
      <c r="M450" s="256"/>
    </row>
    <row r="451" spans="2:13" x14ac:dyDescent="0.25">
      <c r="B451" s="266"/>
      <c r="C451" s="270"/>
      <c r="D451" s="270"/>
      <c r="E451" s="267"/>
      <c r="F451" s="268"/>
      <c r="G451" s="256"/>
      <c r="H451" s="256"/>
      <c r="I451" s="256"/>
      <c r="J451" s="256"/>
      <c r="K451" s="256"/>
      <c r="L451" s="256"/>
      <c r="M451" s="256"/>
    </row>
    <row r="452" spans="2:13" x14ac:dyDescent="0.25">
      <c r="B452" s="266"/>
      <c r="C452" s="270"/>
      <c r="D452" s="270"/>
      <c r="E452" s="267"/>
      <c r="F452" s="268"/>
      <c r="G452" s="256"/>
      <c r="H452" s="256"/>
      <c r="I452" s="256"/>
      <c r="J452" s="256"/>
      <c r="K452" s="256"/>
      <c r="L452" s="256"/>
      <c r="M452" s="256"/>
    </row>
    <row r="453" spans="2:13" x14ac:dyDescent="0.25">
      <c r="B453" s="266"/>
      <c r="C453" s="270"/>
      <c r="D453" s="270"/>
      <c r="E453" s="267"/>
      <c r="F453" s="268"/>
      <c r="G453" s="256"/>
      <c r="H453" s="256"/>
      <c r="I453" s="256"/>
      <c r="J453" s="256"/>
      <c r="K453" s="256"/>
      <c r="L453" s="256"/>
      <c r="M453" s="256"/>
    </row>
    <row r="454" spans="2:13" x14ac:dyDescent="0.25">
      <c r="B454" s="266"/>
      <c r="C454" s="270"/>
      <c r="D454" s="270"/>
      <c r="E454" s="267"/>
      <c r="F454" s="268"/>
      <c r="G454" s="256"/>
      <c r="H454" s="256"/>
      <c r="I454" s="256"/>
      <c r="J454" s="256"/>
      <c r="K454" s="256"/>
      <c r="L454" s="256"/>
      <c r="M454" s="256"/>
    </row>
    <row r="455" spans="2:13" x14ac:dyDescent="0.25">
      <c r="B455" s="263"/>
      <c r="C455" s="263"/>
      <c r="D455" s="263"/>
      <c r="E455" s="263"/>
      <c r="F455" s="271"/>
      <c r="G455" s="256"/>
      <c r="H455" s="256"/>
      <c r="I455" s="256"/>
      <c r="J455" s="256"/>
      <c r="K455" s="256"/>
      <c r="L455" s="256"/>
      <c r="M455" s="256"/>
    </row>
    <row r="456" spans="2:13" x14ac:dyDescent="0.25">
      <c r="B456" s="256"/>
      <c r="C456" s="256"/>
      <c r="D456" s="256"/>
      <c r="E456" s="256"/>
      <c r="F456" s="256"/>
      <c r="G456" s="256"/>
      <c r="H456" s="256"/>
      <c r="I456" s="256"/>
      <c r="J456" s="256"/>
      <c r="K456" s="256"/>
      <c r="L456" s="256"/>
      <c r="M456" s="256"/>
    </row>
    <row r="457" spans="2:13" x14ac:dyDescent="0.25">
      <c r="B457" s="256"/>
      <c r="C457" s="256"/>
      <c r="D457" s="256"/>
      <c r="E457" s="256"/>
      <c r="F457" s="256"/>
      <c r="G457" s="256"/>
      <c r="H457" s="256"/>
      <c r="I457" s="256"/>
      <c r="J457" s="256"/>
      <c r="K457" s="256"/>
      <c r="L457" s="256"/>
      <c r="M457" s="256"/>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A18:A21"/>
    <mergeCell ref="E18:F18"/>
    <mergeCell ref="G18:I18"/>
    <mergeCell ref="G19:I19"/>
    <mergeCell ref="E20:F20"/>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B424:F424"/>
    <mergeCell ref="G20:I21"/>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s>
  <dataValidations count="49">
    <dataValidation allowBlank="1" showInputMessage="1" showErrorMessage="1" promptTitle="Benefit Source" prompt="List the benefit source here." sqref="G23:I23 G17:I17 G19 G25:I25 G15:I15 G29:I29 G27:I27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G415:I4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23 C19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23 D19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23 F19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5 B21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R25"/>
    <dataValidation allowBlank="1" showInputMessage="1" showErrorMessage="1" promptTitle="Event Sponsor" prompt="List the event sponsor here." sqref="C25 C21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5 D21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5 F21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5 J22:J23 J18:J19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22:M23 M18:M19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16 J24 J20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4 M20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5 M21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17 J25 J21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22:K23 K18:K19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4 K20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5 K21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22:L23 L18:L19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4 L20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5 L21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C446 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7"/>
  <sheetViews>
    <sheetView topLeftCell="A2" workbookViewId="0">
      <selection activeCell="T232" sqref="T232"/>
    </sheetView>
  </sheetViews>
  <sheetFormatPr defaultColWidth="8.88671875" defaultRowHeight="13.2" x14ac:dyDescent="0.25"/>
  <cols>
    <col min="1" max="1" width="3.88671875" style="73" customWidth="1"/>
    <col min="2" max="2" width="16.109375" style="73" customWidth="1"/>
    <col min="3" max="3" width="17.6640625" style="73" customWidth="1"/>
    <col min="4" max="4" width="14.44140625" style="73" customWidth="1"/>
    <col min="5" max="5" width="18.6640625" style="73" hidden="1" customWidth="1"/>
    <col min="6" max="6" width="17.109375" style="73" customWidth="1"/>
    <col min="7" max="7" width="3" style="73" customWidth="1"/>
    <col min="8" max="8" width="11.33203125" style="73" customWidth="1"/>
    <col min="9" max="9" width="3" style="73" customWidth="1"/>
    <col min="10" max="10" width="12.33203125" style="73" customWidth="1"/>
    <col min="11" max="11" width="9.109375" style="73" customWidth="1"/>
    <col min="12" max="12" width="8.88671875" style="73" customWidth="1"/>
    <col min="13" max="13" width="12.33203125" style="73" bestFit="1" customWidth="1"/>
    <col min="14" max="14" width="0.109375" style="73" customWidth="1"/>
    <col min="15" max="15" width="8.88671875" style="73"/>
    <col min="16" max="16" width="20.33203125" style="73" bestFit="1" customWidth="1"/>
    <col min="17" max="20" width="8.88671875" style="73"/>
    <col min="21" max="21" width="9.44140625" style="73" customWidth="1"/>
    <col min="22" max="22" width="13.6640625" style="47" customWidth="1"/>
    <col min="23" max="16384" width="8.88671875" style="73"/>
  </cols>
  <sheetData>
    <row r="1" spans="1:19" s="73" customFormat="1" hidden="1" x14ac:dyDescent="0.25"/>
    <row r="2" spans="1:19" s="73" customFormat="1" x14ac:dyDescent="0.25">
      <c r="J2" s="366" t="s">
        <v>26</v>
      </c>
      <c r="K2" s="367"/>
      <c r="L2" s="367"/>
      <c r="M2" s="367"/>
      <c r="P2" s="369"/>
      <c r="Q2" s="369"/>
      <c r="R2" s="369"/>
      <c r="S2" s="369"/>
    </row>
    <row r="3" spans="1:19" s="73" customFormat="1" x14ac:dyDescent="0.25">
      <c r="J3" s="367"/>
      <c r="K3" s="367"/>
      <c r="L3" s="367"/>
      <c r="M3" s="367"/>
      <c r="P3" s="370"/>
      <c r="Q3" s="370"/>
      <c r="R3" s="370"/>
      <c r="S3" s="370"/>
    </row>
    <row r="4" spans="1:19" s="73" customFormat="1" ht="13.8" thickBot="1" x14ac:dyDescent="0.3">
      <c r="A4" s="78"/>
      <c r="B4" s="78"/>
      <c r="C4" s="78"/>
      <c r="D4" s="78"/>
      <c r="E4" s="78"/>
      <c r="F4" s="78"/>
      <c r="G4" s="78"/>
      <c r="H4" s="78"/>
      <c r="I4" s="78"/>
      <c r="J4" s="368"/>
      <c r="K4" s="368"/>
      <c r="L4" s="368"/>
      <c r="M4" s="368"/>
      <c r="P4" s="371"/>
      <c r="Q4" s="371"/>
      <c r="R4" s="371"/>
      <c r="S4" s="371"/>
    </row>
    <row r="5" spans="1:19" s="73" customFormat="1" ht="30" customHeight="1" thickTop="1" thickBot="1" x14ac:dyDescent="0.3">
      <c r="A5" s="372" t="s">
        <v>54</v>
      </c>
      <c r="B5" s="373"/>
      <c r="C5" s="373"/>
      <c r="D5" s="373"/>
      <c r="E5" s="373"/>
      <c r="F5" s="373"/>
      <c r="G5" s="373"/>
      <c r="H5" s="373"/>
      <c r="I5" s="373"/>
      <c r="J5" s="373"/>
      <c r="K5" s="373"/>
      <c r="L5" s="373"/>
      <c r="M5" s="373"/>
      <c r="N5" s="16"/>
      <c r="O5" s="78"/>
      <c r="Q5" s="5"/>
    </row>
    <row r="6" spans="1:19" s="73" customFormat="1" ht="13.5" customHeight="1" thickTop="1" x14ac:dyDescent="0.25">
      <c r="A6" s="374" t="s">
        <v>5</v>
      </c>
      <c r="B6" s="376" t="s">
        <v>36</v>
      </c>
      <c r="C6" s="377"/>
      <c r="D6" s="377"/>
      <c r="E6" s="377"/>
      <c r="F6" s="377"/>
      <c r="G6" s="377"/>
      <c r="H6" s="377"/>
      <c r="I6" s="377"/>
      <c r="J6" s="378"/>
      <c r="K6" s="17" t="s">
        <v>14</v>
      </c>
      <c r="L6" s="17" t="s">
        <v>6</v>
      </c>
      <c r="M6" s="17" t="s">
        <v>13</v>
      </c>
      <c r="N6" s="6"/>
      <c r="O6" s="78"/>
    </row>
    <row r="7" spans="1:19" s="73" customFormat="1" ht="20.25" customHeight="1" thickBot="1" x14ac:dyDescent="0.3">
      <c r="A7" s="374"/>
      <c r="B7" s="379"/>
      <c r="C7" s="380"/>
      <c r="D7" s="380"/>
      <c r="E7" s="380"/>
      <c r="F7" s="380"/>
      <c r="G7" s="380"/>
      <c r="H7" s="380"/>
      <c r="I7" s="380"/>
      <c r="J7" s="381"/>
      <c r="K7" s="36">
        <v>1</v>
      </c>
      <c r="L7" s="37">
        <v>1</v>
      </c>
      <c r="M7" s="38">
        <v>2019</v>
      </c>
      <c r="N7" s="39"/>
      <c r="O7" s="78"/>
    </row>
    <row r="8" spans="1:19" s="73" customFormat="1" ht="27.75" customHeight="1" thickTop="1" thickBot="1" x14ac:dyDescent="0.3">
      <c r="A8" s="374"/>
      <c r="B8" s="382" t="s">
        <v>21</v>
      </c>
      <c r="C8" s="383"/>
      <c r="D8" s="383"/>
      <c r="E8" s="383"/>
      <c r="F8" s="383"/>
      <c r="G8" s="384"/>
      <c r="H8" s="384"/>
      <c r="I8" s="384"/>
      <c r="J8" s="384"/>
      <c r="K8" s="384"/>
      <c r="L8" s="383"/>
      <c r="M8" s="383"/>
      <c r="N8" s="385"/>
      <c r="O8" s="78"/>
    </row>
    <row r="9" spans="1:19" s="73" customFormat="1" ht="18" customHeight="1" thickTop="1" x14ac:dyDescent="0.3">
      <c r="A9" s="374"/>
      <c r="B9" s="386" t="s">
        <v>40</v>
      </c>
      <c r="C9" s="361"/>
      <c r="D9" s="361"/>
      <c r="E9" s="361"/>
      <c r="F9" s="361"/>
      <c r="G9" s="387"/>
      <c r="H9" s="344" t="str">
        <f>"REPORTING PERIOD: "&amp;Q422</f>
        <v>REPORTING PERIOD: OCTOBER 1, 2018- MARCH 31, 2019</v>
      </c>
      <c r="I9" s="347" t="s">
        <v>44</v>
      </c>
      <c r="J9" s="350" t="str">
        <f>"REPORTING PERIOD: "&amp;Q423</f>
        <v>REPORTING PERIOD: APRIL 1 - SEPTEMBER 30, 2019</v>
      </c>
      <c r="K9" s="353"/>
      <c r="L9" s="356" t="s">
        <v>4</v>
      </c>
      <c r="M9" s="357"/>
      <c r="N9" s="18"/>
      <c r="O9" s="15"/>
      <c r="P9" s="78"/>
    </row>
    <row r="10" spans="1:19" s="73" customFormat="1" ht="15.75" customHeight="1" x14ac:dyDescent="0.25">
      <c r="A10" s="374"/>
      <c r="B10" s="360" t="s">
        <v>53</v>
      </c>
      <c r="C10" s="361"/>
      <c r="D10" s="361"/>
      <c r="E10" s="361"/>
      <c r="F10" s="362"/>
      <c r="G10" s="388"/>
      <c r="H10" s="345"/>
      <c r="I10" s="348"/>
      <c r="J10" s="351"/>
      <c r="K10" s="354"/>
      <c r="L10" s="356"/>
      <c r="M10" s="357"/>
      <c r="N10" s="18"/>
      <c r="O10" s="15"/>
      <c r="P10" s="78"/>
    </row>
    <row r="11" spans="1:19" s="73" customFormat="1" ht="13.8" thickBot="1" x14ac:dyDescent="0.3">
      <c r="A11" s="374"/>
      <c r="B11" s="34" t="s">
        <v>15</v>
      </c>
      <c r="C11" s="35" t="s">
        <v>914</v>
      </c>
      <c r="D11" s="363" t="s">
        <v>915</v>
      </c>
      <c r="E11" s="364"/>
      <c r="F11" s="365"/>
      <c r="G11" s="389"/>
      <c r="H11" s="346"/>
      <c r="I11" s="349"/>
      <c r="J11" s="352"/>
      <c r="K11" s="355"/>
      <c r="L11" s="358"/>
      <c r="M11" s="359"/>
      <c r="N11" s="19"/>
      <c r="O11" s="15"/>
      <c r="P11" s="78"/>
    </row>
    <row r="12" spans="1:19" s="73" customFormat="1" ht="13.8" thickTop="1" x14ac:dyDescent="0.25">
      <c r="A12" s="374"/>
      <c r="B12" s="328" t="s">
        <v>20</v>
      </c>
      <c r="C12" s="330" t="s">
        <v>23</v>
      </c>
      <c r="D12" s="332" t="s">
        <v>16</v>
      </c>
      <c r="E12" s="334" t="s">
        <v>10</v>
      </c>
      <c r="F12" s="335"/>
      <c r="G12" s="338" t="s">
        <v>24</v>
      </c>
      <c r="H12" s="339"/>
      <c r="I12" s="340"/>
      <c r="J12" s="330" t="s">
        <v>25</v>
      </c>
      <c r="K12" s="390" t="s">
        <v>28</v>
      </c>
      <c r="L12" s="392" t="s">
        <v>27</v>
      </c>
      <c r="M12" s="332" t="s">
        <v>3</v>
      </c>
      <c r="N12" s="20"/>
      <c r="O12" s="78"/>
    </row>
    <row r="13" spans="1:19" s="73" customFormat="1" ht="34.5" customHeight="1" thickBot="1" x14ac:dyDescent="0.3">
      <c r="A13" s="375"/>
      <c r="B13" s="329"/>
      <c r="C13" s="331"/>
      <c r="D13" s="333"/>
      <c r="E13" s="336"/>
      <c r="F13" s="337"/>
      <c r="G13" s="341"/>
      <c r="H13" s="342"/>
      <c r="I13" s="343"/>
      <c r="J13" s="394"/>
      <c r="K13" s="391"/>
      <c r="L13" s="393"/>
      <c r="M13" s="394"/>
      <c r="N13" s="21"/>
      <c r="O13" s="78"/>
      <c r="S13" s="73" t="s">
        <v>47</v>
      </c>
    </row>
    <row r="14" spans="1:19" s="73" customFormat="1" ht="21.6" thickTop="1" thickBot="1" x14ac:dyDescent="0.3">
      <c r="A14" s="317" t="s">
        <v>7</v>
      </c>
      <c r="B14" s="76" t="s">
        <v>29</v>
      </c>
      <c r="C14" s="76" t="s">
        <v>31</v>
      </c>
      <c r="D14" s="76" t="s">
        <v>18</v>
      </c>
      <c r="E14" s="320" t="s">
        <v>33</v>
      </c>
      <c r="F14" s="320"/>
      <c r="G14" s="293" t="s">
        <v>24</v>
      </c>
      <c r="H14" s="294"/>
      <c r="I14" s="45"/>
      <c r="J14" s="52"/>
      <c r="K14" s="52"/>
      <c r="L14" s="52"/>
      <c r="M14" s="52"/>
      <c r="N14" s="2"/>
    </row>
    <row r="15" spans="1:19" s="73" customFormat="1" ht="21" customHeight="1" thickBot="1" x14ac:dyDescent="0.3">
      <c r="A15" s="318"/>
      <c r="B15" s="53" t="s">
        <v>42</v>
      </c>
      <c r="C15" s="53" t="s">
        <v>19</v>
      </c>
      <c r="D15" s="54">
        <v>40766</v>
      </c>
      <c r="E15" s="55"/>
      <c r="F15" s="56" t="s">
        <v>11</v>
      </c>
      <c r="G15" s="321" t="s">
        <v>35</v>
      </c>
      <c r="H15" s="322"/>
      <c r="I15" s="323"/>
      <c r="J15" s="40" t="s">
        <v>37</v>
      </c>
      <c r="K15" s="57"/>
      <c r="L15" s="58" t="s">
        <v>1</v>
      </c>
      <c r="M15" s="59">
        <v>280</v>
      </c>
      <c r="N15" s="2"/>
      <c r="O15" s="78"/>
    </row>
    <row r="16" spans="1:19" s="73" customFormat="1" ht="21" thickBot="1" x14ac:dyDescent="0.3">
      <c r="A16" s="318"/>
      <c r="B16" s="77" t="s">
        <v>30</v>
      </c>
      <c r="C16" s="77" t="s">
        <v>32</v>
      </c>
      <c r="D16" s="77" t="s">
        <v>17</v>
      </c>
      <c r="E16" s="324" t="s">
        <v>34</v>
      </c>
      <c r="F16" s="324"/>
      <c r="G16" s="325"/>
      <c r="H16" s="326"/>
      <c r="I16" s="327"/>
      <c r="J16" s="12" t="s">
        <v>38</v>
      </c>
      <c r="K16" s="58" t="s">
        <v>1</v>
      </c>
      <c r="L16" s="60"/>
      <c r="M16" s="61">
        <v>825</v>
      </c>
      <c r="N16" s="20"/>
    </row>
    <row r="17" spans="1:22" ht="13.8" thickBot="1" x14ac:dyDescent="0.3">
      <c r="A17" s="319"/>
      <c r="B17" s="62" t="s">
        <v>8</v>
      </c>
      <c r="C17" s="62" t="s">
        <v>9</v>
      </c>
      <c r="D17" s="54">
        <v>40767</v>
      </c>
      <c r="E17" s="63" t="s">
        <v>2</v>
      </c>
      <c r="F17" s="56" t="s">
        <v>12</v>
      </c>
      <c r="G17" s="302"/>
      <c r="H17" s="303"/>
      <c r="I17" s="304"/>
      <c r="J17" s="12" t="s">
        <v>39</v>
      </c>
      <c r="K17" s="64"/>
      <c r="L17" s="64" t="s">
        <v>1</v>
      </c>
      <c r="M17" s="65">
        <v>120</v>
      </c>
      <c r="N17" s="2"/>
      <c r="V17" s="73"/>
    </row>
    <row r="18" spans="1:22" ht="23.25" customHeight="1" thickTop="1" x14ac:dyDescent="0.25">
      <c r="A18" s="290">
        <f>1</f>
        <v>1</v>
      </c>
      <c r="B18" s="74" t="s">
        <v>29</v>
      </c>
      <c r="C18" s="74" t="s">
        <v>31</v>
      </c>
      <c r="D18" s="74" t="s">
        <v>18</v>
      </c>
      <c r="E18" s="293" t="s">
        <v>33</v>
      </c>
      <c r="F18" s="293"/>
      <c r="G18" s="309" t="s">
        <v>24</v>
      </c>
      <c r="H18" s="310"/>
      <c r="I18" s="311"/>
      <c r="J18" s="42" t="s">
        <v>0</v>
      </c>
      <c r="K18" s="43"/>
      <c r="L18" s="43"/>
      <c r="M18" s="44"/>
      <c r="N18" s="2"/>
      <c r="V18" s="48"/>
    </row>
    <row r="19" spans="1:22" x14ac:dyDescent="0.25">
      <c r="A19" s="307"/>
      <c r="B19" s="7" t="s">
        <v>916</v>
      </c>
      <c r="C19" s="7" t="s">
        <v>918</v>
      </c>
      <c r="D19" s="4">
        <v>43585</v>
      </c>
      <c r="E19" s="7"/>
      <c r="F19" s="7" t="s">
        <v>920</v>
      </c>
      <c r="G19" s="295" t="s">
        <v>919</v>
      </c>
      <c r="H19" s="296"/>
      <c r="I19" s="297"/>
      <c r="J19" s="40" t="s">
        <v>37</v>
      </c>
      <c r="K19" s="40"/>
      <c r="L19" s="64" t="s">
        <v>1</v>
      </c>
      <c r="M19" s="209">
        <v>696</v>
      </c>
      <c r="N19" s="2"/>
      <c r="V19" s="49"/>
    </row>
    <row r="20" spans="1:22" ht="20.399999999999999" x14ac:dyDescent="0.25">
      <c r="A20" s="307"/>
      <c r="B20" s="75" t="s">
        <v>30</v>
      </c>
      <c r="C20" s="75" t="s">
        <v>32</v>
      </c>
      <c r="D20" s="75" t="s">
        <v>17</v>
      </c>
      <c r="E20" s="298" t="s">
        <v>34</v>
      </c>
      <c r="F20" s="298"/>
      <c r="G20" s="299"/>
      <c r="H20" s="300"/>
      <c r="I20" s="301"/>
      <c r="J20" s="12" t="s">
        <v>38</v>
      </c>
      <c r="K20" s="13"/>
      <c r="L20" s="64" t="s">
        <v>1</v>
      </c>
      <c r="M20" s="209">
        <v>801</v>
      </c>
      <c r="N20" s="2"/>
      <c r="V20" s="50"/>
    </row>
    <row r="21" spans="1:22" ht="13.8" thickBot="1" x14ac:dyDescent="0.3">
      <c r="A21" s="308"/>
      <c r="B21" s="8" t="s">
        <v>917</v>
      </c>
      <c r="C21" s="8" t="s">
        <v>919</v>
      </c>
      <c r="D21" s="80">
        <v>43597</v>
      </c>
      <c r="E21" s="10" t="s">
        <v>2</v>
      </c>
      <c r="F21" s="11" t="s">
        <v>921</v>
      </c>
      <c r="G21" s="314"/>
      <c r="H21" s="315"/>
      <c r="I21" s="316"/>
      <c r="J21" s="12" t="s">
        <v>39</v>
      </c>
      <c r="K21" s="13"/>
      <c r="L21" s="64"/>
      <c r="M21" s="209"/>
      <c r="N21" s="2"/>
      <c r="V21" s="50"/>
    </row>
    <row r="22" spans="1:22" ht="21.6" thickTop="1" thickBot="1" x14ac:dyDescent="0.3">
      <c r="A22" s="290">
        <f>A18+1</f>
        <v>2</v>
      </c>
      <c r="B22" s="74" t="s">
        <v>29</v>
      </c>
      <c r="C22" s="74" t="s">
        <v>31</v>
      </c>
      <c r="D22" s="74" t="s">
        <v>18</v>
      </c>
      <c r="E22" s="293" t="s">
        <v>33</v>
      </c>
      <c r="F22" s="293"/>
      <c r="G22" s="293" t="s">
        <v>24</v>
      </c>
      <c r="H22" s="294"/>
      <c r="I22" s="45"/>
      <c r="J22" s="42" t="s">
        <v>0</v>
      </c>
      <c r="K22" s="43"/>
      <c r="L22" s="84"/>
      <c r="M22" s="97"/>
      <c r="N22" s="2"/>
      <c r="V22" s="50"/>
    </row>
    <row r="23" spans="1:22" ht="21" thickBot="1" x14ac:dyDescent="0.3">
      <c r="A23" s="291"/>
      <c r="B23" s="7" t="s">
        <v>922</v>
      </c>
      <c r="C23" s="7" t="s">
        <v>923</v>
      </c>
      <c r="D23" s="4">
        <v>43577</v>
      </c>
      <c r="E23" s="7"/>
      <c r="F23" s="7" t="s">
        <v>924</v>
      </c>
      <c r="G23" s="295" t="s">
        <v>925</v>
      </c>
      <c r="H23" s="296"/>
      <c r="I23" s="297"/>
      <c r="J23" s="40" t="s">
        <v>37</v>
      </c>
      <c r="K23" s="40"/>
      <c r="L23" s="85" t="s">
        <v>1</v>
      </c>
      <c r="M23" s="95">
        <v>402</v>
      </c>
      <c r="N23" s="2"/>
      <c r="V23" s="50"/>
    </row>
    <row r="24" spans="1:22" ht="21" thickBot="1" x14ac:dyDescent="0.3">
      <c r="A24" s="291"/>
      <c r="B24" s="179" t="s">
        <v>30</v>
      </c>
      <c r="C24" s="179" t="s">
        <v>32</v>
      </c>
      <c r="D24" s="179" t="s">
        <v>17</v>
      </c>
      <c r="E24" s="298" t="s">
        <v>34</v>
      </c>
      <c r="F24" s="298"/>
      <c r="G24" s="299"/>
      <c r="H24" s="300"/>
      <c r="I24" s="301"/>
      <c r="J24" s="12" t="s">
        <v>38</v>
      </c>
      <c r="K24" s="13"/>
      <c r="L24" s="86" t="s">
        <v>1</v>
      </c>
      <c r="M24" s="96">
        <v>536</v>
      </c>
      <c r="N24" s="2"/>
      <c r="V24" s="50"/>
    </row>
    <row r="25" spans="1:22" ht="13.8" thickBot="1" x14ac:dyDescent="0.3">
      <c r="A25" s="292"/>
      <c r="B25" s="8" t="s">
        <v>926</v>
      </c>
      <c r="C25" s="8" t="s">
        <v>925</v>
      </c>
      <c r="D25" s="80">
        <v>43578</v>
      </c>
      <c r="E25" s="10" t="s">
        <v>2</v>
      </c>
      <c r="F25" s="11" t="s">
        <v>927</v>
      </c>
      <c r="G25" s="302"/>
      <c r="H25" s="303"/>
      <c r="I25" s="304"/>
      <c r="J25" s="12" t="s">
        <v>39</v>
      </c>
      <c r="K25" s="13"/>
      <c r="L25" s="86"/>
      <c r="M25" s="96"/>
      <c r="N25" s="2"/>
      <c r="V25" s="50"/>
    </row>
    <row r="26" spans="1:22" ht="21.6" thickTop="1" thickBot="1" x14ac:dyDescent="0.3">
      <c r="A26" s="290">
        <f>A22+1</f>
        <v>3</v>
      </c>
      <c r="B26" s="74" t="s">
        <v>29</v>
      </c>
      <c r="C26" s="74" t="s">
        <v>31</v>
      </c>
      <c r="D26" s="74" t="s">
        <v>18</v>
      </c>
      <c r="E26" s="293" t="s">
        <v>33</v>
      </c>
      <c r="F26" s="293"/>
      <c r="G26" s="293" t="s">
        <v>24</v>
      </c>
      <c r="H26" s="294"/>
      <c r="I26" s="45"/>
      <c r="J26" s="42" t="s">
        <v>0</v>
      </c>
      <c r="K26" s="43"/>
      <c r="L26" s="84"/>
      <c r="M26" s="97"/>
      <c r="N26" s="2"/>
      <c r="V26" s="50"/>
    </row>
    <row r="27" spans="1:22" ht="13.8" thickBot="1" x14ac:dyDescent="0.3">
      <c r="A27" s="291"/>
      <c r="B27" s="7" t="s">
        <v>928</v>
      </c>
      <c r="C27" s="7" t="s">
        <v>929</v>
      </c>
      <c r="D27" s="4">
        <v>43562</v>
      </c>
      <c r="E27" s="7"/>
      <c r="F27" s="7" t="s">
        <v>164</v>
      </c>
      <c r="G27" s="398" t="s">
        <v>931</v>
      </c>
      <c r="H27" s="407"/>
      <c r="I27" s="408"/>
      <c r="J27" s="40" t="s">
        <v>37</v>
      </c>
      <c r="K27" s="40"/>
      <c r="L27" s="85"/>
      <c r="M27" s="95"/>
      <c r="N27" s="2"/>
      <c r="V27" s="50"/>
    </row>
    <row r="28" spans="1:22" ht="21" thickBot="1" x14ac:dyDescent="0.3">
      <c r="A28" s="291"/>
      <c r="B28" s="179" t="s">
        <v>30</v>
      </c>
      <c r="C28" s="179" t="s">
        <v>32</v>
      </c>
      <c r="D28" s="179" t="s">
        <v>17</v>
      </c>
      <c r="E28" s="298"/>
      <c r="F28" s="298"/>
      <c r="G28" s="299"/>
      <c r="H28" s="300"/>
      <c r="I28" s="301"/>
      <c r="J28" s="12" t="s">
        <v>38</v>
      </c>
      <c r="K28" s="13"/>
      <c r="L28" s="86"/>
      <c r="M28" s="96"/>
      <c r="N28" s="2"/>
      <c r="V28" s="50"/>
    </row>
    <row r="29" spans="1:22" ht="21" thickBot="1" x14ac:dyDescent="0.3">
      <c r="A29" s="292"/>
      <c r="B29" s="8" t="s">
        <v>1627</v>
      </c>
      <c r="C29" s="8" t="s">
        <v>931</v>
      </c>
      <c r="D29" s="80">
        <v>43567</v>
      </c>
      <c r="E29" s="10" t="s">
        <v>2</v>
      </c>
      <c r="F29" s="11" t="s">
        <v>932</v>
      </c>
      <c r="G29" s="302"/>
      <c r="H29" s="303"/>
      <c r="I29" s="304"/>
      <c r="J29" s="12" t="s">
        <v>39</v>
      </c>
      <c r="K29" s="13"/>
      <c r="L29" s="86" t="s">
        <v>1</v>
      </c>
      <c r="M29" s="96">
        <v>975</v>
      </c>
      <c r="N29" s="2"/>
      <c r="V29" s="50"/>
    </row>
    <row r="30" spans="1:22" ht="21.6" thickTop="1" thickBot="1" x14ac:dyDescent="0.3">
      <c r="A30" s="290">
        <f t="shared" ref="A30" si="0">A26+1</f>
        <v>4</v>
      </c>
      <c r="B30" s="74" t="s">
        <v>29</v>
      </c>
      <c r="C30" s="74" t="s">
        <v>31</v>
      </c>
      <c r="D30" s="74" t="s">
        <v>18</v>
      </c>
      <c r="E30" s="293" t="s">
        <v>33</v>
      </c>
      <c r="F30" s="293"/>
      <c r="G30" s="293" t="s">
        <v>24</v>
      </c>
      <c r="H30" s="294"/>
      <c r="I30" s="45"/>
      <c r="J30" s="42" t="s">
        <v>0</v>
      </c>
      <c r="K30" s="43"/>
      <c r="L30" s="84"/>
      <c r="M30" s="97"/>
      <c r="N30" s="2"/>
      <c r="V30" s="50"/>
    </row>
    <row r="31" spans="1:22" ht="21" thickBot="1" x14ac:dyDescent="0.3">
      <c r="A31" s="291"/>
      <c r="B31" s="7" t="s">
        <v>1631</v>
      </c>
      <c r="C31" s="7" t="s">
        <v>1635</v>
      </c>
      <c r="D31" s="4">
        <v>43563</v>
      </c>
      <c r="E31" s="7"/>
      <c r="F31" s="7" t="s">
        <v>933</v>
      </c>
      <c r="G31" s="295" t="s">
        <v>934</v>
      </c>
      <c r="H31" s="296"/>
      <c r="I31" s="297"/>
      <c r="J31" s="40" t="s">
        <v>37</v>
      </c>
      <c r="K31" s="40"/>
      <c r="L31" s="85" t="s">
        <v>1</v>
      </c>
      <c r="M31" s="95">
        <v>299</v>
      </c>
      <c r="N31" s="2"/>
      <c r="V31" s="50"/>
    </row>
    <row r="32" spans="1:22" ht="21" thickBot="1" x14ac:dyDescent="0.3">
      <c r="A32" s="291"/>
      <c r="B32" s="179" t="s">
        <v>30</v>
      </c>
      <c r="C32" s="179" t="s">
        <v>32</v>
      </c>
      <c r="D32" s="179" t="s">
        <v>17</v>
      </c>
      <c r="E32" s="298" t="s">
        <v>34</v>
      </c>
      <c r="F32" s="298"/>
      <c r="G32" s="299"/>
      <c r="H32" s="300"/>
      <c r="I32" s="301"/>
      <c r="J32" s="12" t="s">
        <v>38</v>
      </c>
      <c r="K32" s="13"/>
      <c r="L32" s="86" t="s">
        <v>1</v>
      </c>
      <c r="M32" s="96">
        <v>459</v>
      </c>
      <c r="N32" s="2"/>
      <c r="V32" s="50"/>
    </row>
    <row r="33" spans="1:22" ht="13.8" thickBot="1" x14ac:dyDescent="0.3">
      <c r="A33" s="292"/>
      <c r="B33" s="8" t="s">
        <v>392</v>
      </c>
      <c r="C33" s="8" t="s">
        <v>1626</v>
      </c>
      <c r="D33" s="80">
        <v>43565</v>
      </c>
      <c r="E33" s="10" t="s">
        <v>2</v>
      </c>
      <c r="F33" s="11" t="s">
        <v>935</v>
      </c>
      <c r="G33" s="302"/>
      <c r="H33" s="303"/>
      <c r="I33" s="304"/>
      <c r="J33" s="12" t="s">
        <v>39</v>
      </c>
      <c r="K33" s="13"/>
      <c r="L33" s="86"/>
      <c r="M33" s="96"/>
      <c r="N33" s="2"/>
      <c r="V33" s="50"/>
    </row>
    <row r="34" spans="1:22" ht="21.6" thickTop="1" thickBot="1" x14ac:dyDescent="0.3">
      <c r="A34" s="290">
        <f t="shared" ref="A34" si="1">A30+1</f>
        <v>5</v>
      </c>
      <c r="B34" s="74" t="s">
        <v>29</v>
      </c>
      <c r="C34" s="74" t="s">
        <v>31</v>
      </c>
      <c r="D34" s="74" t="s">
        <v>18</v>
      </c>
      <c r="E34" s="293" t="s">
        <v>33</v>
      </c>
      <c r="F34" s="293"/>
      <c r="G34" s="293" t="s">
        <v>24</v>
      </c>
      <c r="H34" s="294"/>
      <c r="I34" s="45"/>
      <c r="J34" s="42" t="s">
        <v>0</v>
      </c>
      <c r="K34" s="43"/>
      <c r="L34" s="84"/>
      <c r="M34" s="97"/>
      <c r="N34" s="2"/>
      <c r="V34" s="50"/>
    </row>
    <row r="35" spans="1:22" ht="21" thickBot="1" x14ac:dyDescent="0.3">
      <c r="A35" s="291"/>
      <c r="B35" s="7" t="s">
        <v>936</v>
      </c>
      <c r="C35" s="7" t="s">
        <v>937</v>
      </c>
      <c r="D35" s="4">
        <v>43530</v>
      </c>
      <c r="E35" s="7"/>
      <c r="F35" s="7" t="s">
        <v>758</v>
      </c>
      <c r="G35" s="295" t="s">
        <v>938</v>
      </c>
      <c r="H35" s="296"/>
      <c r="I35" s="297"/>
      <c r="J35" s="40" t="s">
        <v>37</v>
      </c>
      <c r="K35" s="40"/>
      <c r="L35" s="85" t="s">
        <v>1</v>
      </c>
      <c r="M35" s="95">
        <v>1000</v>
      </c>
      <c r="N35" s="2"/>
      <c r="V35" s="50"/>
    </row>
    <row r="36" spans="1:22" ht="21" thickBot="1" x14ac:dyDescent="0.3">
      <c r="A36" s="291"/>
      <c r="B36" s="179" t="s">
        <v>30</v>
      </c>
      <c r="C36" s="179" t="s">
        <v>32</v>
      </c>
      <c r="D36" s="179" t="s">
        <v>17</v>
      </c>
      <c r="E36" s="298" t="s">
        <v>34</v>
      </c>
      <c r="F36" s="298"/>
      <c r="G36" s="299"/>
      <c r="H36" s="300"/>
      <c r="I36" s="301"/>
      <c r="J36" s="12" t="s">
        <v>38</v>
      </c>
      <c r="K36" s="13"/>
      <c r="L36" s="86" t="s">
        <v>1</v>
      </c>
      <c r="M36" s="95">
        <v>2200</v>
      </c>
      <c r="N36" s="2"/>
      <c r="V36" s="50"/>
    </row>
    <row r="37" spans="1:22" ht="13.8" thickBot="1" x14ac:dyDescent="0.3">
      <c r="A37" s="292"/>
      <c r="B37" s="8" t="s">
        <v>595</v>
      </c>
      <c r="C37" s="8" t="s">
        <v>939</v>
      </c>
      <c r="D37" s="80">
        <v>43533</v>
      </c>
      <c r="E37" s="10" t="s">
        <v>2</v>
      </c>
      <c r="F37" s="11" t="s">
        <v>940</v>
      </c>
      <c r="G37" s="302"/>
      <c r="H37" s="303"/>
      <c r="I37" s="304"/>
      <c r="J37" s="12" t="s">
        <v>39</v>
      </c>
      <c r="K37" s="13"/>
      <c r="L37" s="86" t="s">
        <v>1</v>
      </c>
      <c r="M37" s="96">
        <v>300</v>
      </c>
      <c r="N37" s="2"/>
      <c r="V37" s="50"/>
    </row>
    <row r="38" spans="1:22" ht="21.6" thickTop="1" thickBot="1" x14ac:dyDescent="0.3">
      <c r="A38" s="290">
        <f t="shared" ref="A38" si="2">A34+1</f>
        <v>6</v>
      </c>
      <c r="B38" s="74" t="s">
        <v>29</v>
      </c>
      <c r="C38" s="74" t="s">
        <v>31</v>
      </c>
      <c r="D38" s="74" t="s">
        <v>18</v>
      </c>
      <c r="E38" s="293" t="s">
        <v>33</v>
      </c>
      <c r="F38" s="293"/>
      <c r="G38" s="293" t="s">
        <v>24</v>
      </c>
      <c r="H38" s="294"/>
      <c r="I38" s="45"/>
      <c r="J38" s="42" t="s">
        <v>0</v>
      </c>
      <c r="K38" s="43"/>
      <c r="L38" s="84"/>
      <c r="M38" s="97"/>
      <c r="N38" s="2"/>
      <c r="V38" s="50"/>
    </row>
    <row r="39" spans="1:22" ht="13.8" thickBot="1" x14ac:dyDescent="0.3">
      <c r="A39" s="291"/>
      <c r="B39" s="7" t="s">
        <v>941</v>
      </c>
      <c r="C39" s="7" t="s">
        <v>929</v>
      </c>
      <c r="D39" s="4">
        <v>43562</v>
      </c>
      <c r="E39" s="7"/>
      <c r="F39" s="7" t="s">
        <v>164</v>
      </c>
      <c r="G39" s="295" t="s">
        <v>931</v>
      </c>
      <c r="H39" s="296"/>
      <c r="I39" s="297"/>
      <c r="J39" s="40" t="s">
        <v>37</v>
      </c>
      <c r="K39" s="40"/>
      <c r="L39" s="85"/>
      <c r="M39" s="95"/>
      <c r="N39" s="2"/>
      <c r="V39" s="50"/>
    </row>
    <row r="40" spans="1:22" ht="21" thickBot="1" x14ac:dyDescent="0.3">
      <c r="A40" s="291"/>
      <c r="B40" s="179" t="s">
        <v>30</v>
      </c>
      <c r="C40" s="179" t="s">
        <v>32</v>
      </c>
      <c r="D40" s="179" t="s">
        <v>17</v>
      </c>
      <c r="E40" s="298" t="s">
        <v>34</v>
      </c>
      <c r="F40" s="298"/>
      <c r="G40" s="299"/>
      <c r="H40" s="300"/>
      <c r="I40" s="301"/>
      <c r="J40" s="12" t="s">
        <v>38</v>
      </c>
      <c r="K40" s="13"/>
      <c r="L40" s="86"/>
      <c r="M40" s="96"/>
      <c r="N40" s="2"/>
      <c r="V40" s="50"/>
    </row>
    <row r="41" spans="1:22" ht="21" thickBot="1" x14ac:dyDescent="0.3">
      <c r="A41" s="292"/>
      <c r="B41" s="8" t="s">
        <v>1627</v>
      </c>
      <c r="C41" s="8" t="s">
        <v>931</v>
      </c>
      <c r="D41" s="80">
        <v>43566</v>
      </c>
      <c r="E41" s="10" t="s">
        <v>2</v>
      </c>
      <c r="F41" s="11" t="s">
        <v>942</v>
      </c>
      <c r="G41" s="302"/>
      <c r="H41" s="303"/>
      <c r="I41" s="304"/>
      <c r="J41" s="12" t="s">
        <v>39</v>
      </c>
      <c r="K41" s="13"/>
      <c r="L41" s="86" t="s">
        <v>1</v>
      </c>
      <c r="M41" s="96">
        <v>975</v>
      </c>
      <c r="N41" s="2"/>
      <c r="V41" s="50"/>
    </row>
    <row r="42" spans="1:22" ht="21.6" thickTop="1" thickBot="1" x14ac:dyDescent="0.3">
      <c r="A42" s="290">
        <f t="shared" ref="A42" si="3">A38+1</f>
        <v>7</v>
      </c>
      <c r="B42" s="74" t="s">
        <v>29</v>
      </c>
      <c r="C42" s="74" t="s">
        <v>31</v>
      </c>
      <c r="D42" s="74" t="s">
        <v>18</v>
      </c>
      <c r="E42" s="293" t="s">
        <v>33</v>
      </c>
      <c r="F42" s="293"/>
      <c r="G42" s="293" t="s">
        <v>24</v>
      </c>
      <c r="H42" s="294"/>
      <c r="I42" s="45"/>
      <c r="J42" s="42" t="s">
        <v>0</v>
      </c>
      <c r="K42" s="43"/>
      <c r="L42" s="84"/>
      <c r="M42" s="97"/>
      <c r="N42" s="2"/>
      <c r="V42" s="50"/>
    </row>
    <row r="43" spans="1:22" ht="21" thickBot="1" x14ac:dyDescent="0.3">
      <c r="A43" s="291"/>
      <c r="B43" s="7" t="s">
        <v>943</v>
      </c>
      <c r="C43" s="7" t="s">
        <v>1632</v>
      </c>
      <c r="D43" s="4">
        <v>43563</v>
      </c>
      <c r="E43" s="7"/>
      <c r="F43" s="7" t="s">
        <v>164</v>
      </c>
      <c r="G43" s="295" t="s">
        <v>931</v>
      </c>
      <c r="H43" s="296"/>
      <c r="I43" s="297"/>
      <c r="J43" s="40" t="s">
        <v>37</v>
      </c>
      <c r="K43" s="40"/>
      <c r="L43" s="85"/>
      <c r="M43" s="95"/>
      <c r="N43" s="2"/>
      <c r="V43" s="50"/>
    </row>
    <row r="44" spans="1:22" ht="21" thickBot="1" x14ac:dyDescent="0.3">
      <c r="A44" s="291"/>
      <c r="B44" s="179" t="s">
        <v>30</v>
      </c>
      <c r="C44" s="179" t="s">
        <v>32</v>
      </c>
      <c r="D44" s="179" t="s">
        <v>17</v>
      </c>
      <c r="E44" s="298" t="s">
        <v>34</v>
      </c>
      <c r="F44" s="298"/>
      <c r="G44" s="299"/>
      <c r="H44" s="300"/>
      <c r="I44" s="301"/>
      <c r="J44" s="12" t="s">
        <v>38</v>
      </c>
      <c r="K44" s="13"/>
      <c r="L44" s="86"/>
      <c r="M44" s="96"/>
      <c r="N44" s="2"/>
      <c r="V44" s="50"/>
    </row>
    <row r="45" spans="1:22" ht="21" thickBot="1" x14ac:dyDescent="0.3">
      <c r="A45" s="292"/>
      <c r="B45" s="8" t="s">
        <v>1627</v>
      </c>
      <c r="C45" s="8" t="s">
        <v>931</v>
      </c>
      <c r="D45" s="80">
        <v>43567</v>
      </c>
      <c r="E45" s="10" t="s">
        <v>2</v>
      </c>
      <c r="F45" s="207" t="s">
        <v>944</v>
      </c>
      <c r="G45" s="302"/>
      <c r="H45" s="303"/>
      <c r="I45" s="304"/>
      <c r="J45" s="12" t="s">
        <v>39</v>
      </c>
      <c r="K45" s="13"/>
      <c r="L45" s="86" t="s">
        <v>1</v>
      </c>
      <c r="M45" s="96">
        <v>1065</v>
      </c>
      <c r="N45" s="2"/>
      <c r="V45" s="50"/>
    </row>
    <row r="46" spans="1:22" ht="21.6" thickTop="1" thickBot="1" x14ac:dyDescent="0.3">
      <c r="A46" s="290">
        <f t="shared" ref="A46" si="4">A42+1</f>
        <v>8</v>
      </c>
      <c r="B46" s="74" t="s">
        <v>29</v>
      </c>
      <c r="C46" s="74" t="s">
        <v>31</v>
      </c>
      <c r="D46" s="74" t="s">
        <v>18</v>
      </c>
      <c r="E46" s="293" t="s">
        <v>33</v>
      </c>
      <c r="F46" s="293"/>
      <c r="G46" s="293" t="s">
        <v>24</v>
      </c>
      <c r="H46" s="294"/>
      <c r="I46" s="45"/>
      <c r="J46" s="42" t="s">
        <v>0</v>
      </c>
      <c r="K46" s="43"/>
      <c r="L46" s="84"/>
      <c r="M46" s="97"/>
      <c r="N46" s="2"/>
      <c r="V46" s="50"/>
    </row>
    <row r="47" spans="1:22" ht="21" thickBot="1" x14ac:dyDescent="0.3">
      <c r="A47" s="291"/>
      <c r="B47" s="7" t="s">
        <v>945</v>
      </c>
      <c r="C47" s="7" t="s">
        <v>946</v>
      </c>
      <c r="D47" s="4">
        <v>43562</v>
      </c>
      <c r="E47" s="7"/>
      <c r="F47" s="7" t="s">
        <v>164</v>
      </c>
      <c r="G47" s="295" t="s">
        <v>931</v>
      </c>
      <c r="H47" s="296"/>
      <c r="I47" s="297"/>
      <c r="J47" s="40" t="s">
        <v>37</v>
      </c>
      <c r="K47" s="40"/>
      <c r="L47" s="85"/>
      <c r="M47" s="95"/>
      <c r="N47" s="2"/>
      <c r="V47" s="50"/>
    </row>
    <row r="48" spans="1:22" ht="21" thickBot="1" x14ac:dyDescent="0.3">
      <c r="A48" s="291"/>
      <c r="B48" s="179" t="s">
        <v>30</v>
      </c>
      <c r="C48" s="179" t="s">
        <v>32</v>
      </c>
      <c r="D48" s="179" t="s">
        <v>17</v>
      </c>
      <c r="E48" s="298" t="s">
        <v>34</v>
      </c>
      <c r="F48" s="298"/>
      <c r="G48" s="299"/>
      <c r="H48" s="300"/>
      <c r="I48" s="301"/>
      <c r="J48" s="12" t="s">
        <v>38</v>
      </c>
      <c r="K48" s="13"/>
      <c r="L48" s="86"/>
      <c r="M48" s="96"/>
      <c r="N48" s="2"/>
      <c r="V48" s="50"/>
    </row>
    <row r="49" spans="1:22" ht="21" thickBot="1" x14ac:dyDescent="0.3">
      <c r="A49" s="292"/>
      <c r="B49" s="8" t="s">
        <v>1628</v>
      </c>
      <c r="C49" s="8" t="s">
        <v>931</v>
      </c>
      <c r="D49" s="80">
        <v>43566</v>
      </c>
      <c r="E49" s="10" t="s">
        <v>2</v>
      </c>
      <c r="F49" s="11" t="s">
        <v>942</v>
      </c>
      <c r="G49" s="302"/>
      <c r="H49" s="303"/>
      <c r="I49" s="304"/>
      <c r="J49" s="12" t="s">
        <v>39</v>
      </c>
      <c r="K49" s="13"/>
      <c r="L49" s="86" t="s">
        <v>1</v>
      </c>
      <c r="M49" s="96">
        <v>1155</v>
      </c>
      <c r="N49" s="2"/>
      <c r="V49" s="50"/>
    </row>
    <row r="50" spans="1:22" ht="21.6" thickTop="1" thickBot="1" x14ac:dyDescent="0.3">
      <c r="A50" s="290">
        <f t="shared" ref="A50" si="5">A46+1</f>
        <v>9</v>
      </c>
      <c r="B50" s="74" t="s">
        <v>29</v>
      </c>
      <c r="C50" s="74" t="s">
        <v>31</v>
      </c>
      <c r="D50" s="74" t="s">
        <v>18</v>
      </c>
      <c r="E50" s="293" t="s">
        <v>33</v>
      </c>
      <c r="F50" s="293"/>
      <c r="G50" s="293" t="s">
        <v>24</v>
      </c>
      <c r="H50" s="294"/>
      <c r="I50" s="45"/>
      <c r="J50" s="42" t="s">
        <v>0</v>
      </c>
      <c r="K50" s="43"/>
      <c r="L50" s="84"/>
      <c r="M50" s="97"/>
      <c r="N50" s="2"/>
      <c r="V50" s="50"/>
    </row>
    <row r="51" spans="1:22" ht="21" thickBot="1" x14ac:dyDescent="0.3">
      <c r="A51" s="291"/>
      <c r="B51" s="7" t="s">
        <v>947</v>
      </c>
      <c r="C51" s="7" t="s">
        <v>948</v>
      </c>
      <c r="D51" s="4">
        <v>43584</v>
      </c>
      <c r="E51" s="7"/>
      <c r="F51" s="7" t="s">
        <v>949</v>
      </c>
      <c r="G51" s="295" t="s">
        <v>950</v>
      </c>
      <c r="H51" s="296"/>
      <c r="I51" s="297"/>
      <c r="J51" s="40" t="s">
        <v>37</v>
      </c>
      <c r="K51" s="40"/>
      <c r="L51" s="85" t="s">
        <v>1</v>
      </c>
      <c r="M51" s="95">
        <v>682</v>
      </c>
      <c r="N51" s="2"/>
      <c r="V51" s="50"/>
    </row>
    <row r="52" spans="1:22" ht="21" thickBot="1" x14ac:dyDescent="0.3">
      <c r="A52" s="291"/>
      <c r="B52" s="179" t="s">
        <v>30</v>
      </c>
      <c r="C52" s="179" t="s">
        <v>32</v>
      </c>
      <c r="D52" s="179" t="s">
        <v>17</v>
      </c>
      <c r="E52" s="298" t="s">
        <v>34</v>
      </c>
      <c r="F52" s="298"/>
      <c r="G52" s="299"/>
      <c r="H52" s="300"/>
      <c r="I52" s="301"/>
      <c r="J52" s="12" t="s">
        <v>38</v>
      </c>
      <c r="K52" s="13"/>
      <c r="L52" s="86"/>
      <c r="M52" s="96"/>
      <c r="N52" s="2"/>
      <c r="V52" s="50"/>
    </row>
    <row r="53" spans="1:22" ht="21" thickBot="1" x14ac:dyDescent="0.3">
      <c r="A53" s="292"/>
      <c r="B53" s="8" t="s">
        <v>1636</v>
      </c>
      <c r="C53" s="8" t="s">
        <v>951</v>
      </c>
      <c r="D53" s="80">
        <v>43586</v>
      </c>
      <c r="E53" s="10" t="s">
        <v>2</v>
      </c>
      <c r="F53" s="11" t="s">
        <v>952</v>
      </c>
      <c r="G53" s="302"/>
      <c r="H53" s="303"/>
      <c r="I53" s="304"/>
      <c r="J53" s="12" t="s">
        <v>39</v>
      </c>
      <c r="K53" s="13"/>
      <c r="L53" s="86" t="s">
        <v>1</v>
      </c>
      <c r="M53" s="96">
        <v>550</v>
      </c>
      <c r="N53" s="2"/>
      <c r="V53" s="50"/>
    </row>
    <row r="54" spans="1:22" ht="21.6" thickTop="1" thickBot="1" x14ac:dyDescent="0.3">
      <c r="A54" s="290">
        <f t="shared" ref="A54" si="6">A50+1</f>
        <v>10</v>
      </c>
      <c r="B54" s="74" t="s">
        <v>29</v>
      </c>
      <c r="C54" s="74" t="s">
        <v>31</v>
      </c>
      <c r="D54" s="74" t="s">
        <v>18</v>
      </c>
      <c r="E54" s="293" t="s">
        <v>33</v>
      </c>
      <c r="F54" s="293"/>
      <c r="G54" s="293" t="s">
        <v>24</v>
      </c>
      <c r="H54" s="294"/>
      <c r="I54" s="45"/>
      <c r="J54" s="42" t="s">
        <v>0</v>
      </c>
      <c r="K54" s="43"/>
      <c r="L54" s="84"/>
      <c r="M54" s="97"/>
      <c r="N54" s="2"/>
      <c r="V54" s="50"/>
    </row>
    <row r="55" spans="1:22" ht="13.8" thickBot="1" x14ac:dyDescent="0.3">
      <c r="A55" s="291"/>
      <c r="B55" s="7" t="s">
        <v>953</v>
      </c>
      <c r="C55" s="7" t="s">
        <v>954</v>
      </c>
      <c r="D55" s="4">
        <v>43578</v>
      </c>
      <c r="E55" s="7"/>
      <c r="F55" s="7" t="s">
        <v>955</v>
      </c>
      <c r="G55" s="295" t="s">
        <v>956</v>
      </c>
      <c r="H55" s="296"/>
      <c r="I55" s="297"/>
      <c r="J55" s="40" t="s">
        <v>37</v>
      </c>
      <c r="K55" s="40"/>
      <c r="L55" s="85" t="s">
        <v>1</v>
      </c>
      <c r="M55" s="95">
        <v>137</v>
      </c>
      <c r="N55" s="2"/>
      <c r="P55" s="1"/>
      <c r="V55" s="50"/>
    </row>
    <row r="56" spans="1:22" ht="21" thickBot="1" x14ac:dyDescent="0.3">
      <c r="A56" s="291"/>
      <c r="B56" s="179" t="s">
        <v>30</v>
      </c>
      <c r="C56" s="179" t="s">
        <v>32</v>
      </c>
      <c r="D56" s="179" t="s">
        <v>17</v>
      </c>
      <c r="E56" s="298" t="s">
        <v>34</v>
      </c>
      <c r="F56" s="298"/>
      <c r="G56" s="299"/>
      <c r="H56" s="300"/>
      <c r="I56" s="301"/>
      <c r="J56" s="12" t="s">
        <v>38</v>
      </c>
      <c r="K56" s="13"/>
      <c r="L56" s="86" t="s">
        <v>1</v>
      </c>
      <c r="M56" s="96">
        <v>487</v>
      </c>
      <c r="N56" s="2"/>
      <c r="V56" s="50"/>
    </row>
    <row r="57" spans="1:22" s="1" customFormat="1" ht="21" thickBot="1" x14ac:dyDescent="0.3">
      <c r="A57" s="292"/>
      <c r="B57" s="8" t="s">
        <v>957</v>
      </c>
      <c r="C57" s="8" t="s">
        <v>958</v>
      </c>
      <c r="D57" s="80">
        <v>43579</v>
      </c>
      <c r="E57" s="10" t="s">
        <v>2</v>
      </c>
      <c r="F57" s="11" t="s">
        <v>959</v>
      </c>
      <c r="G57" s="302"/>
      <c r="H57" s="303"/>
      <c r="I57" s="304"/>
      <c r="J57" s="12" t="s">
        <v>39</v>
      </c>
      <c r="K57" s="13"/>
      <c r="L57" s="86" t="s">
        <v>1</v>
      </c>
      <c r="M57" s="96">
        <v>110</v>
      </c>
      <c r="N57" s="3"/>
      <c r="P57" s="73"/>
      <c r="Q57" s="73"/>
      <c r="V57" s="50"/>
    </row>
    <row r="58" spans="1:22" ht="21.6" thickTop="1" thickBot="1" x14ac:dyDescent="0.3">
      <c r="A58" s="290">
        <f t="shared" ref="A58" si="7">A54+1</f>
        <v>11</v>
      </c>
      <c r="B58" s="74" t="s">
        <v>29</v>
      </c>
      <c r="C58" s="74" t="s">
        <v>31</v>
      </c>
      <c r="D58" s="74" t="s">
        <v>18</v>
      </c>
      <c r="E58" s="293" t="s">
        <v>33</v>
      </c>
      <c r="F58" s="293"/>
      <c r="G58" s="293" t="s">
        <v>24</v>
      </c>
      <c r="H58" s="294"/>
      <c r="I58" s="45"/>
      <c r="J58" s="42" t="s">
        <v>0</v>
      </c>
      <c r="K58" s="43"/>
      <c r="L58" s="84"/>
      <c r="M58" s="97"/>
      <c r="N58" s="2"/>
      <c r="V58" s="50"/>
    </row>
    <row r="59" spans="1:22" ht="13.8" thickBot="1" x14ac:dyDescent="0.3">
      <c r="A59" s="291"/>
      <c r="B59" s="7" t="s">
        <v>960</v>
      </c>
      <c r="C59" s="7" t="s">
        <v>961</v>
      </c>
      <c r="D59" s="4">
        <v>43529</v>
      </c>
      <c r="E59" s="7"/>
      <c r="F59" s="7" t="s">
        <v>158</v>
      </c>
      <c r="G59" s="295" t="s">
        <v>755</v>
      </c>
      <c r="H59" s="296"/>
      <c r="I59" s="297"/>
      <c r="J59" s="40" t="s">
        <v>37</v>
      </c>
      <c r="K59" s="40"/>
      <c r="L59" s="85" t="s">
        <v>1</v>
      </c>
      <c r="M59" s="95">
        <v>706</v>
      </c>
      <c r="N59" s="2"/>
      <c r="V59" s="50"/>
    </row>
    <row r="60" spans="1:22" ht="21" thickBot="1" x14ac:dyDescent="0.3">
      <c r="A60" s="291"/>
      <c r="B60" s="179" t="s">
        <v>30</v>
      </c>
      <c r="C60" s="179" t="s">
        <v>32</v>
      </c>
      <c r="D60" s="179" t="s">
        <v>17</v>
      </c>
      <c r="E60" s="298" t="s">
        <v>34</v>
      </c>
      <c r="F60" s="298"/>
      <c r="G60" s="299"/>
      <c r="H60" s="300"/>
      <c r="I60" s="301"/>
      <c r="J60" s="12" t="s">
        <v>38</v>
      </c>
      <c r="K60" s="13"/>
      <c r="L60" s="86"/>
      <c r="M60" s="96"/>
      <c r="N60" s="2"/>
      <c r="V60" s="50"/>
    </row>
    <row r="61" spans="1:22" ht="13.8" thickBot="1" x14ac:dyDescent="0.3">
      <c r="A61" s="292"/>
      <c r="B61" s="8" t="s">
        <v>161</v>
      </c>
      <c r="C61" s="8" t="s">
        <v>755</v>
      </c>
      <c r="D61" s="80">
        <v>43531</v>
      </c>
      <c r="E61" s="10" t="s">
        <v>2</v>
      </c>
      <c r="F61" s="11" t="s">
        <v>962</v>
      </c>
      <c r="G61" s="302"/>
      <c r="H61" s="303"/>
      <c r="I61" s="304"/>
      <c r="J61" s="12" t="s">
        <v>39</v>
      </c>
      <c r="K61" s="13"/>
      <c r="L61" s="86" t="s">
        <v>1</v>
      </c>
      <c r="M61" s="96">
        <v>96</v>
      </c>
      <c r="N61" s="2"/>
      <c r="V61" s="50"/>
    </row>
    <row r="62" spans="1:22" ht="21.6" thickTop="1" thickBot="1" x14ac:dyDescent="0.3">
      <c r="A62" s="290">
        <f t="shared" ref="A62" si="8">A58+1</f>
        <v>12</v>
      </c>
      <c r="B62" s="74" t="s">
        <v>29</v>
      </c>
      <c r="C62" s="74" t="s">
        <v>31</v>
      </c>
      <c r="D62" s="74" t="s">
        <v>18</v>
      </c>
      <c r="E62" s="293" t="s">
        <v>33</v>
      </c>
      <c r="F62" s="293"/>
      <c r="G62" s="293" t="s">
        <v>24</v>
      </c>
      <c r="H62" s="294"/>
      <c r="I62" s="45"/>
      <c r="J62" s="42" t="s">
        <v>0</v>
      </c>
      <c r="K62" s="43"/>
      <c r="L62" s="84"/>
      <c r="M62" s="97"/>
      <c r="N62" s="2"/>
      <c r="V62" s="50"/>
    </row>
    <row r="63" spans="1:22" ht="21" thickBot="1" x14ac:dyDescent="0.3">
      <c r="A63" s="291"/>
      <c r="B63" s="7" t="s">
        <v>960</v>
      </c>
      <c r="C63" s="7" t="s">
        <v>1637</v>
      </c>
      <c r="D63" s="4">
        <v>43540</v>
      </c>
      <c r="E63" s="7"/>
      <c r="F63" s="7" t="s">
        <v>964</v>
      </c>
      <c r="G63" s="295" t="s">
        <v>965</v>
      </c>
      <c r="H63" s="296"/>
      <c r="I63" s="297"/>
      <c r="J63" s="40" t="s">
        <v>37</v>
      </c>
      <c r="K63" s="40"/>
      <c r="L63" s="85" t="s">
        <v>1</v>
      </c>
      <c r="M63" s="95">
        <v>1200</v>
      </c>
      <c r="N63" s="2"/>
      <c r="V63" s="50"/>
    </row>
    <row r="64" spans="1:22" ht="21" thickBot="1" x14ac:dyDescent="0.3">
      <c r="A64" s="291"/>
      <c r="B64" s="179" t="s">
        <v>30</v>
      </c>
      <c r="C64" s="179" t="s">
        <v>32</v>
      </c>
      <c r="D64" s="179" t="s">
        <v>17</v>
      </c>
      <c r="E64" s="298" t="s">
        <v>34</v>
      </c>
      <c r="F64" s="298"/>
      <c r="G64" s="299"/>
      <c r="H64" s="300"/>
      <c r="I64" s="301"/>
      <c r="J64" s="12" t="s">
        <v>38</v>
      </c>
      <c r="K64" s="13"/>
      <c r="L64" s="86" t="s">
        <v>1</v>
      </c>
      <c r="M64" s="96">
        <v>50</v>
      </c>
      <c r="N64" s="2"/>
      <c r="V64" s="50"/>
    </row>
    <row r="65" spans="1:22" ht="13.8" thickBot="1" x14ac:dyDescent="0.3">
      <c r="A65" s="292"/>
      <c r="B65" s="8" t="s">
        <v>161</v>
      </c>
      <c r="C65" s="8" t="s">
        <v>965</v>
      </c>
      <c r="D65" s="80">
        <v>43544</v>
      </c>
      <c r="E65" s="10" t="s">
        <v>2</v>
      </c>
      <c r="F65" s="11" t="s">
        <v>966</v>
      </c>
      <c r="G65" s="302"/>
      <c r="H65" s="303"/>
      <c r="I65" s="304"/>
      <c r="J65" s="12" t="s">
        <v>39</v>
      </c>
      <c r="K65" s="13"/>
      <c r="L65" s="86" t="s">
        <v>1</v>
      </c>
      <c r="M65" s="96">
        <v>600</v>
      </c>
      <c r="N65" s="2"/>
      <c r="V65" s="50"/>
    </row>
    <row r="66" spans="1:22" ht="21.6" thickTop="1" thickBot="1" x14ac:dyDescent="0.3">
      <c r="A66" s="290">
        <f t="shared" ref="A66" si="9">A62+1</f>
        <v>13</v>
      </c>
      <c r="B66" s="74" t="s">
        <v>29</v>
      </c>
      <c r="C66" s="74" t="s">
        <v>31</v>
      </c>
      <c r="D66" s="74" t="s">
        <v>18</v>
      </c>
      <c r="E66" s="293" t="s">
        <v>33</v>
      </c>
      <c r="F66" s="293"/>
      <c r="G66" s="293" t="s">
        <v>24</v>
      </c>
      <c r="H66" s="294"/>
      <c r="I66" s="45"/>
      <c r="J66" s="42" t="s">
        <v>0</v>
      </c>
      <c r="K66" s="43"/>
      <c r="L66" s="84"/>
      <c r="M66" s="97"/>
      <c r="N66" s="2"/>
      <c r="V66" s="50"/>
    </row>
    <row r="67" spans="1:22" ht="13.8" thickBot="1" x14ac:dyDescent="0.3">
      <c r="A67" s="291"/>
      <c r="B67" s="7" t="s">
        <v>960</v>
      </c>
      <c r="C67" s="7" t="s">
        <v>967</v>
      </c>
      <c r="D67" s="4">
        <v>43560</v>
      </c>
      <c r="E67" s="7"/>
      <c r="F67" s="7" t="s">
        <v>968</v>
      </c>
      <c r="G67" s="295" t="s">
        <v>934</v>
      </c>
      <c r="H67" s="296"/>
      <c r="I67" s="297"/>
      <c r="J67" s="40" t="s">
        <v>37</v>
      </c>
      <c r="K67" s="40"/>
      <c r="L67" s="85" t="s">
        <v>1</v>
      </c>
      <c r="M67" s="95">
        <v>821</v>
      </c>
      <c r="N67" s="2"/>
      <c r="V67" s="50"/>
    </row>
    <row r="68" spans="1:22" ht="21" thickBot="1" x14ac:dyDescent="0.3">
      <c r="A68" s="291"/>
      <c r="B68" s="179" t="s">
        <v>30</v>
      </c>
      <c r="C68" s="179" t="s">
        <v>32</v>
      </c>
      <c r="D68" s="179" t="s">
        <v>17</v>
      </c>
      <c r="E68" s="298" t="s">
        <v>34</v>
      </c>
      <c r="F68" s="298"/>
      <c r="G68" s="299"/>
      <c r="H68" s="300"/>
      <c r="I68" s="301"/>
      <c r="J68" s="12" t="s">
        <v>38</v>
      </c>
      <c r="K68" s="13"/>
      <c r="L68" s="86" t="s">
        <v>1</v>
      </c>
      <c r="M68" s="96">
        <v>298</v>
      </c>
      <c r="N68" s="2"/>
      <c r="V68" s="50"/>
    </row>
    <row r="69" spans="1:22" ht="13.8" thickBot="1" x14ac:dyDescent="0.3">
      <c r="A69" s="292"/>
      <c r="B69" s="8" t="s">
        <v>161</v>
      </c>
      <c r="C69" s="8" t="s">
        <v>1626</v>
      </c>
      <c r="D69" s="80">
        <v>43562</v>
      </c>
      <c r="E69" s="10" t="s">
        <v>2</v>
      </c>
      <c r="F69" s="11" t="s">
        <v>969</v>
      </c>
      <c r="G69" s="302"/>
      <c r="H69" s="303"/>
      <c r="I69" s="304"/>
      <c r="J69" s="12" t="s">
        <v>39</v>
      </c>
      <c r="K69" s="13"/>
      <c r="L69" s="86" t="s">
        <v>1</v>
      </c>
      <c r="M69" s="96">
        <v>573</v>
      </c>
      <c r="N69" s="2"/>
      <c r="V69" s="50"/>
    </row>
    <row r="70" spans="1:22" ht="21.6" thickTop="1" thickBot="1" x14ac:dyDescent="0.3">
      <c r="A70" s="290">
        <f t="shared" ref="A70" si="10">A66+1</f>
        <v>14</v>
      </c>
      <c r="B70" s="74" t="s">
        <v>29</v>
      </c>
      <c r="C70" s="74" t="s">
        <v>31</v>
      </c>
      <c r="D70" s="74" t="s">
        <v>18</v>
      </c>
      <c r="E70" s="293" t="s">
        <v>33</v>
      </c>
      <c r="F70" s="293"/>
      <c r="G70" s="293" t="s">
        <v>24</v>
      </c>
      <c r="H70" s="294"/>
      <c r="I70" s="45"/>
      <c r="J70" s="42" t="s">
        <v>0</v>
      </c>
      <c r="K70" s="43"/>
      <c r="L70" s="84"/>
      <c r="M70" s="97"/>
      <c r="N70" s="2"/>
      <c r="V70" s="50"/>
    </row>
    <row r="71" spans="1:22" ht="21" thickBot="1" x14ac:dyDescent="0.3">
      <c r="A71" s="291"/>
      <c r="B71" s="7" t="s">
        <v>960</v>
      </c>
      <c r="C71" s="7" t="s">
        <v>970</v>
      </c>
      <c r="D71" s="4">
        <v>43648</v>
      </c>
      <c r="E71" s="7"/>
      <c r="F71" s="7" t="s">
        <v>971</v>
      </c>
      <c r="G71" s="295" t="s">
        <v>972</v>
      </c>
      <c r="H71" s="296"/>
      <c r="I71" s="297"/>
      <c r="J71" s="40" t="s">
        <v>37</v>
      </c>
      <c r="K71" s="40"/>
      <c r="L71" s="85" t="s">
        <v>1</v>
      </c>
      <c r="M71" s="95">
        <v>621</v>
      </c>
      <c r="N71" s="2"/>
      <c r="V71" s="51"/>
    </row>
    <row r="72" spans="1:22" ht="21" thickBot="1" x14ac:dyDescent="0.3">
      <c r="A72" s="291"/>
      <c r="B72" s="179" t="s">
        <v>30</v>
      </c>
      <c r="C72" s="179" t="s">
        <v>32</v>
      </c>
      <c r="D72" s="179" t="s">
        <v>17</v>
      </c>
      <c r="E72" s="298" t="s">
        <v>34</v>
      </c>
      <c r="F72" s="298"/>
      <c r="G72" s="299"/>
      <c r="H72" s="300"/>
      <c r="I72" s="301"/>
      <c r="J72" s="12" t="s">
        <v>38</v>
      </c>
      <c r="K72" s="13"/>
      <c r="L72" s="86"/>
      <c r="M72" s="96"/>
      <c r="N72" s="2"/>
      <c r="V72" s="50"/>
    </row>
    <row r="73" spans="1:22" ht="13.8" thickBot="1" x14ac:dyDescent="0.3">
      <c r="A73" s="292"/>
      <c r="B73" s="8" t="s">
        <v>161</v>
      </c>
      <c r="C73" s="8" t="s">
        <v>972</v>
      </c>
      <c r="D73" s="80">
        <v>43651</v>
      </c>
      <c r="E73" s="10" t="s">
        <v>2</v>
      </c>
      <c r="F73" s="11" t="s">
        <v>973</v>
      </c>
      <c r="G73" s="302"/>
      <c r="H73" s="303"/>
      <c r="I73" s="304"/>
      <c r="J73" s="12" t="s">
        <v>39</v>
      </c>
      <c r="K73" s="13"/>
      <c r="L73" s="86" t="s">
        <v>1</v>
      </c>
      <c r="M73" s="96">
        <v>606</v>
      </c>
      <c r="N73" s="2"/>
      <c r="V73" s="50"/>
    </row>
    <row r="74" spans="1:22" ht="21.6" thickTop="1" thickBot="1" x14ac:dyDescent="0.3">
      <c r="A74" s="290">
        <f t="shared" ref="A74" si="11">A70+1</f>
        <v>15</v>
      </c>
      <c r="B74" s="74" t="s">
        <v>29</v>
      </c>
      <c r="C74" s="74" t="s">
        <v>31</v>
      </c>
      <c r="D74" s="74" t="s">
        <v>18</v>
      </c>
      <c r="E74" s="293" t="s">
        <v>33</v>
      </c>
      <c r="F74" s="293"/>
      <c r="G74" s="293" t="s">
        <v>24</v>
      </c>
      <c r="H74" s="294"/>
      <c r="I74" s="45"/>
      <c r="J74" s="42" t="s">
        <v>0</v>
      </c>
      <c r="K74" s="43"/>
      <c r="L74" s="84"/>
      <c r="M74" s="97"/>
      <c r="N74" s="2"/>
      <c r="V74" s="50"/>
    </row>
    <row r="75" spans="1:22" ht="13.8" thickBot="1" x14ac:dyDescent="0.3">
      <c r="A75" s="291"/>
      <c r="B75" s="7" t="s">
        <v>974</v>
      </c>
      <c r="C75" s="7" t="s">
        <v>975</v>
      </c>
      <c r="D75" s="4">
        <v>43550</v>
      </c>
      <c r="E75" s="7"/>
      <c r="F75" s="7" t="s">
        <v>1638</v>
      </c>
      <c r="G75" s="295" t="s">
        <v>976</v>
      </c>
      <c r="H75" s="296"/>
      <c r="I75" s="297"/>
      <c r="J75" s="40" t="s">
        <v>37</v>
      </c>
      <c r="K75" s="40"/>
      <c r="L75" s="85" t="s">
        <v>1</v>
      </c>
      <c r="M75" s="95">
        <v>370</v>
      </c>
      <c r="N75" s="2"/>
      <c r="V75" s="50"/>
    </row>
    <row r="76" spans="1:22" ht="21" thickBot="1" x14ac:dyDescent="0.3">
      <c r="A76" s="291"/>
      <c r="B76" s="179" t="s">
        <v>30</v>
      </c>
      <c r="C76" s="179" t="s">
        <v>32</v>
      </c>
      <c r="D76" s="179" t="s">
        <v>17</v>
      </c>
      <c r="E76" s="298" t="s">
        <v>34</v>
      </c>
      <c r="F76" s="298"/>
      <c r="G76" s="299"/>
      <c r="H76" s="300"/>
      <c r="I76" s="301"/>
      <c r="J76" s="12" t="s">
        <v>38</v>
      </c>
      <c r="K76" s="13"/>
      <c r="L76" s="86" t="s">
        <v>1</v>
      </c>
      <c r="M76" s="96">
        <v>361</v>
      </c>
      <c r="N76" s="2"/>
      <c r="V76" s="50"/>
    </row>
    <row r="77" spans="1:22" ht="21" thickBot="1" x14ac:dyDescent="0.3">
      <c r="A77" s="292"/>
      <c r="B77" s="8" t="s">
        <v>977</v>
      </c>
      <c r="C77" s="8" t="s">
        <v>978</v>
      </c>
      <c r="D77" s="80">
        <v>43551</v>
      </c>
      <c r="E77" s="10" t="s">
        <v>2</v>
      </c>
      <c r="F77" s="11" t="s">
        <v>979</v>
      </c>
      <c r="G77" s="302"/>
      <c r="H77" s="303"/>
      <c r="I77" s="304"/>
      <c r="J77" s="12" t="s">
        <v>39</v>
      </c>
      <c r="K77" s="13"/>
      <c r="L77" s="86" t="s">
        <v>1</v>
      </c>
      <c r="M77" s="96">
        <v>50</v>
      </c>
      <c r="N77" s="2"/>
      <c r="V77" s="50"/>
    </row>
    <row r="78" spans="1:22" ht="21.6" thickTop="1" thickBot="1" x14ac:dyDescent="0.3">
      <c r="A78" s="290">
        <f t="shared" ref="A78" si="12">A74+1</f>
        <v>16</v>
      </c>
      <c r="B78" s="74" t="s">
        <v>29</v>
      </c>
      <c r="C78" s="74" t="s">
        <v>31</v>
      </c>
      <c r="D78" s="74" t="s">
        <v>18</v>
      </c>
      <c r="E78" s="293" t="s">
        <v>33</v>
      </c>
      <c r="F78" s="293"/>
      <c r="G78" s="293" t="s">
        <v>24</v>
      </c>
      <c r="H78" s="294"/>
      <c r="I78" s="45"/>
      <c r="J78" s="42" t="s">
        <v>0</v>
      </c>
      <c r="K78" s="43"/>
      <c r="L78" s="84"/>
      <c r="M78" s="97"/>
      <c r="N78" s="2"/>
      <c r="V78" s="50"/>
    </row>
    <row r="79" spans="1:22" ht="13.8" thickBot="1" x14ac:dyDescent="0.3">
      <c r="A79" s="291"/>
      <c r="B79" s="7" t="s">
        <v>974</v>
      </c>
      <c r="C79" s="7" t="s">
        <v>980</v>
      </c>
      <c r="D79" s="4">
        <v>43591</v>
      </c>
      <c r="E79" s="7"/>
      <c r="F79" s="7" t="s">
        <v>981</v>
      </c>
      <c r="G79" s="295" t="s">
        <v>982</v>
      </c>
      <c r="H79" s="296"/>
      <c r="I79" s="297"/>
      <c r="J79" s="40" t="s">
        <v>37</v>
      </c>
      <c r="K79" s="40"/>
      <c r="L79" s="85" t="s">
        <v>1</v>
      </c>
      <c r="M79" s="95">
        <v>466</v>
      </c>
      <c r="N79" s="2"/>
      <c r="V79" s="50"/>
    </row>
    <row r="80" spans="1:22" ht="21" thickBot="1" x14ac:dyDescent="0.3">
      <c r="A80" s="291"/>
      <c r="B80" s="179" t="s">
        <v>30</v>
      </c>
      <c r="C80" s="179" t="s">
        <v>32</v>
      </c>
      <c r="D80" s="179" t="s">
        <v>17</v>
      </c>
      <c r="E80" s="298" t="s">
        <v>34</v>
      </c>
      <c r="F80" s="298"/>
      <c r="G80" s="299"/>
      <c r="H80" s="300"/>
      <c r="I80" s="301"/>
      <c r="J80" s="12" t="s">
        <v>38</v>
      </c>
      <c r="K80" s="13"/>
      <c r="L80" s="86"/>
      <c r="M80" s="96"/>
      <c r="N80" s="2"/>
      <c r="V80" s="50"/>
    </row>
    <row r="81" spans="1:22" ht="13.8" thickBot="1" x14ac:dyDescent="0.3">
      <c r="A81" s="292"/>
      <c r="B81" s="8" t="s">
        <v>977</v>
      </c>
      <c r="C81" s="8" t="s">
        <v>982</v>
      </c>
      <c r="D81" s="80">
        <v>43593</v>
      </c>
      <c r="E81" s="10" t="s">
        <v>2</v>
      </c>
      <c r="F81" s="11" t="s">
        <v>983</v>
      </c>
      <c r="G81" s="302"/>
      <c r="H81" s="303"/>
      <c r="I81" s="304"/>
      <c r="J81" s="12" t="s">
        <v>39</v>
      </c>
      <c r="K81" s="13"/>
      <c r="L81" s="86"/>
      <c r="M81" s="96"/>
      <c r="N81" s="2"/>
      <c r="V81" s="50"/>
    </row>
    <row r="82" spans="1:22" ht="21.6" thickTop="1" thickBot="1" x14ac:dyDescent="0.3">
      <c r="A82" s="290">
        <f t="shared" ref="A82" si="13">A78+1</f>
        <v>17</v>
      </c>
      <c r="B82" s="74" t="s">
        <v>29</v>
      </c>
      <c r="C82" s="74" t="s">
        <v>31</v>
      </c>
      <c r="D82" s="74" t="s">
        <v>18</v>
      </c>
      <c r="E82" s="293" t="s">
        <v>33</v>
      </c>
      <c r="F82" s="293"/>
      <c r="G82" s="293" t="s">
        <v>24</v>
      </c>
      <c r="H82" s="294"/>
      <c r="I82" s="45"/>
      <c r="J82" s="42" t="s">
        <v>0</v>
      </c>
      <c r="K82" s="43"/>
      <c r="L82" s="84"/>
      <c r="M82" s="97"/>
      <c r="N82" s="2"/>
      <c r="V82" s="50"/>
    </row>
    <row r="83" spans="1:22" ht="21" thickBot="1" x14ac:dyDescent="0.3">
      <c r="A83" s="291"/>
      <c r="B83" s="7" t="s">
        <v>984</v>
      </c>
      <c r="C83" s="7" t="s">
        <v>985</v>
      </c>
      <c r="D83" s="4">
        <v>43664</v>
      </c>
      <c r="E83" s="7"/>
      <c r="F83" s="7" t="s">
        <v>1639</v>
      </c>
      <c r="G83" s="295" t="s">
        <v>986</v>
      </c>
      <c r="H83" s="296"/>
      <c r="I83" s="297"/>
      <c r="J83" s="40" t="s">
        <v>37</v>
      </c>
      <c r="K83" s="40"/>
      <c r="L83" s="85" t="s">
        <v>1</v>
      </c>
      <c r="M83" s="95">
        <v>1393</v>
      </c>
      <c r="N83" s="2"/>
      <c r="V83" s="50"/>
    </row>
    <row r="84" spans="1:22" ht="21" thickBot="1" x14ac:dyDescent="0.3">
      <c r="A84" s="291"/>
      <c r="B84" s="179" t="s">
        <v>30</v>
      </c>
      <c r="C84" s="179" t="s">
        <v>32</v>
      </c>
      <c r="D84" s="179" t="s">
        <v>17</v>
      </c>
      <c r="E84" s="298" t="s">
        <v>34</v>
      </c>
      <c r="F84" s="298"/>
      <c r="G84" s="299"/>
      <c r="H84" s="300"/>
      <c r="I84" s="301"/>
      <c r="J84" s="12" t="s">
        <v>38</v>
      </c>
      <c r="K84" s="13"/>
      <c r="L84" s="86"/>
      <c r="M84" s="96"/>
      <c r="N84" s="2"/>
      <c r="V84" s="50"/>
    </row>
    <row r="85" spans="1:22" ht="21" thickBot="1" x14ac:dyDescent="0.3">
      <c r="A85" s="292"/>
      <c r="B85" s="8" t="s">
        <v>392</v>
      </c>
      <c r="C85" s="8" t="s">
        <v>1497</v>
      </c>
      <c r="D85" s="80">
        <v>43675</v>
      </c>
      <c r="E85" s="10" t="s">
        <v>2</v>
      </c>
      <c r="F85" s="11" t="s">
        <v>987</v>
      </c>
      <c r="G85" s="302"/>
      <c r="H85" s="303"/>
      <c r="I85" s="304"/>
      <c r="J85" s="12" t="s">
        <v>39</v>
      </c>
      <c r="K85" s="13"/>
      <c r="L85" s="86"/>
      <c r="M85" s="96"/>
      <c r="N85" s="2"/>
      <c r="V85" s="50"/>
    </row>
    <row r="86" spans="1:22" ht="21.6" thickTop="1" thickBot="1" x14ac:dyDescent="0.3">
      <c r="A86" s="290">
        <f t="shared" ref="A86" si="14">A82+1</f>
        <v>18</v>
      </c>
      <c r="B86" s="74" t="s">
        <v>29</v>
      </c>
      <c r="C86" s="74" t="s">
        <v>31</v>
      </c>
      <c r="D86" s="74" t="s">
        <v>18</v>
      </c>
      <c r="E86" s="293" t="s">
        <v>33</v>
      </c>
      <c r="F86" s="293"/>
      <c r="G86" s="293" t="s">
        <v>24</v>
      </c>
      <c r="H86" s="294"/>
      <c r="I86" s="45"/>
      <c r="J86" s="42" t="s">
        <v>0</v>
      </c>
      <c r="K86" s="43"/>
      <c r="L86" s="84"/>
      <c r="M86" s="97"/>
      <c r="N86" s="2"/>
      <c r="V86" s="50"/>
    </row>
    <row r="87" spans="1:22" ht="13.8" thickBot="1" x14ac:dyDescent="0.3">
      <c r="A87" s="291"/>
      <c r="B87" s="7" t="s">
        <v>988</v>
      </c>
      <c r="C87" s="7" t="s">
        <v>989</v>
      </c>
      <c r="D87" s="4">
        <v>43532</v>
      </c>
      <c r="E87" s="7"/>
      <c r="F87" s="7" t="s">
        <v>990</v>
      </c>
      <c r="G87" s="295" t="s">
        <v>991</v>
      </c>
      <c r="H87" s="296"/>
      <c r="I87" s="297"/>
      <c r="J87" s="40" t="s">
        <v>37</v>
      </c>
      <c r="K87" s="40"/>
      <c r="L87" s="85" t="s">
        <v>1</v>
      </c>
      <c r="M87" s="95">
        <v>208</v>
      </c>
      <c r="N87" s="2"/>
      <c r="V87" s="50"/>
    </row>
    <row r="88" spans="1:22" ht="21" thickBot="1" x14ac:dyDescent="0.3">
      <c r="A88" s="291"/>
      <c r="B88" s="179" t="s">
        <v>30</v>
      </c>
      <c r="C88" s="179" t="s">
        <v>32</v>
      </c>
      <c r="D88" s="179" t="s">
        <v>17</v>
      </c>
      <c r="E88" s="298" t="s">
        <v>34</v>
      </c>
      <c r="F88" s="298"/>
      <c r="G88" s="299"/>
      <c r="H88" s="300"/>
      <c r="I88" s="301"/>
      <c r="J88" s="12" t="s">
        <v>38</v>
      </c>
      <c r="K88" s="13"/>
      <c r="L88" s="86" t="s">
        <v>1</v>
      </c>
      <c r="M88" s="96">
        <v>249</v>
      </c>
      <c r="N88" s="2"/>
      <c r="V88" s="50"/>
    </row>
    <row r="89" spans="1:22" ht="13.8" thickBot="1" x14ac:dyDescent="0.3">
      <c r="A89" s="292"/>
      <c r="B89" s="8" t="s">
        <v>992</v>
      </c>
      <c r="C89" s="8" t="s">
        <v>993</v>
      </c>
      <c r="D89" s="80">
        <v>43534</v>
      </c>
      <c r="E89" s="10" t="s">
        <v>2</v>
      </c>
      <c r="F89" s="11" t="s">
        <v>994</v>
      </c>
      <c r="G89" s="302"/>
      <c r="H89" s="303"/>
      <c r="I89" s="304"/>
      <c r="J89" s="12" t="s">
        <v>39</v>
      </c>
      <c r="K89" s="13"/>
      <c r="L89" s="86" t="s">
        <v>1</v>
      </c>
      <c r="M89" s="96">
        <v>53</v>
      </c>
      <c r="N89" s="2"/>
      <c r="V89" s="50"/>
    </row>
    <row r="90" spans="1:22" ht="21.6" thickTop="1" thickBot="1" x14ac:dyDescent="0.3">
      <c r="A90" s="290">
        <f t="shared" ref="A90" si="15">A86+1</f>
        <v>19</v>
      </c>
      <c r="B90" s="74" t="s">
        <v>29</v>
      </c>
      <c r="C90" s="74" t="s">
        <v>31</v>
      </c>
      <c r="D90" s="74" t="s">
        <v>18</v>
      </c>
      <c r="E90" s="293" t="s">
        <v>33</v>
      </c>
      <c r="F90" s="293"/>
      <c r="G90" s="293" t="s">
        <v>24</v>
      </c>
      <c r="H90" s="294"/>
      <c r="I90" s="45"/>
      <c r="J90" s="42" t="s">
        <v>0</v>
      </c>
      <c r="K90" s="43"/>
      <c r="L90" s="84"/>
      <c r="M90" s="97"/>
      <c r="N90" s="2"/>
      <c r="V90" s="50"/>
    </row>
    <row r="91" spans="1:22" ht="13.8" thickBot="1" x14ac:dyDescent="0.3">
      <c r="A91" s="291"/>
      <c r="B91" s="7" t="s">
        <v>995</v>
      </c>
      <c r="C91" s="7" t="s">
        <v>996</v>
      </c>
      <c r="D91" s="4">
        <v>43637</v>
      </c>
      <c r="E91" s="7"/>
      <c r="F91" s="7" t="s">
        <v>997</v>
      </c>
      <c r="G91" s="295" t="s">
        <v>998</v>
      </c>
      <c r="H91" s="296"/>
      <c r="I91" s="297"/>
      <c r="J91" s="40" t="s">
        <v>37</v>
      </c>
      <c r="K91" s="40"/>
      <c r="L91" s="85" t="s">
        <v>1</v>
      </c>
      <c r="M91" s="95">
        <v>385</v>
      </c>
      <c r="N91" s="2"/>
      <c r="V91" s="50"/>
    </row>
    <row r="92" spans="1:22" ht="21" thickBot="1" x14ac:dyDescent="0.3">
      <c r="A92" s="291"/>
      <c r="B92" s="179" t="s">
        <v>30</v>
      </c>
      <c r="C92" s="179" t="s">
        <v>32</v>
      </c>
      <c r="D92" s="179" t="s">
        <v>17</v>
      </c>
      <c r="E92" s="298" t="s">
        <v>34</v>
      </c>
      <c r="F92" s="298"/>
      <c r="G92" s="299"/>
      <c r="H92" s="300"/>
      <c r="I92" s="301"/>
      <c r="J92" s="12" t="s">
        <v>38</v>
      </c>
      <c r="K92" s="13"/>
      <c r="L92" s="86" t="s">
        <v>1</v>
      </c>
      <c r="M92" s="96">
        <v>2500</v>
      </c>
      <c r="N92" s="2"/>
      <c r="V92" s="50"/>
    </row>
    <row r="93" spans="1:22" ht="21" thickBot="1" x14ac:dyDescent="0.3">
      <c r="A93" s="292"/>
      <c r="B93" s="8" t="s">
        <v>999</v>
      </c>
      <c r="C93" s="8" t="s">
        <v>1000</v>
      </c>
      <c r="D93" s="80">
        <v>43645</v>
      </c>
      <c r="E93" s="10" t="s">
        <v>2</v>
      </c>
      <c r="F93" s="11" t="s">
        <v>1001</v>
      </c>
      <c r="G93" s="302"/>
      <c r="H93" s="303"/>
      <c r="I93" s="304"/>
      <c r="J93" s="12" t="s">
        <v>39</v>
      </c>
      <c r="K93" s="13"/>
      <c r="L93" s="86"/>
      <c r="M93" s="96"/>
      <c r="N93" s="2"/>
      <c r="V93" s="50"/>
    </row>
    <row r="94" spans="1:22" ht="21.6" thickTop="1" thickBot="1" x14ac:dyDescent="0.3">
      <c r="A94" s="290">
        <f t="shared" ref="A94" si="16">A90+1</f>
        <v>20</v>
      </c>
      <c r="B94" s="74" t="s">
        <v>29</v>
      </c>
      <c r="C94" s="74" t="s">
        <v>31</v>
      </c>
      <c r="D94" s="74" t="s">
        <v>18</v>
      </c>
      <c r="E94" s="293" t="s">
        <v>33</v>
      </c>
      <c r="F94" s="293"/>
      <c r="G94" s="293" t="s">
        <v>24</v>
      </c>
      <c r="H94" s="294"/>
      <c r="I94" s="45"/>
      <c r="J94" s="42" t="s">
        <v>0</v>
      </c>
      <c r="K94" s="43"/>
      <c r="L94" s="84"/>
      <c r="M94" s="97"/>
      <c r="N94" s="2"/>
      <c r="V94" s="50"/>
    </row>
    <row r="95" spans="1:22" ht="21" thickBot="1" x14ac:dyDescent="0.3">
      <c r="A95" s="291"/>
      <c r="B95" s="7" t="s">
        <v>1002</v>
      </c>
      <c r="C95" s="7" t="s">
        <v>1003</v>
      </c>
      <c r="D95" s="4">
        <v>43562</v>
      </c>
      <c r="E95" s="7"/>
      <c r="F95" s="7" t="s">
        <v>164</v>
      </c>
      <c r="G95" s="295" t="s">
        <v>931</v>
      </c>
      <c r="H95" s="296"/>
      <c r="I95" s="297"/>
      <c r="J95" s="40" t="s">
        <v>37</v>
      </c>
      <c r="K95" s="40"/>
      <c r="L95" s="85"/>
      <c r="M95" s="95"/>
      <c r="N95" s="2"/>
      <c r="V95" s="50"/>
    </row>
    <row r="96" spans="1:22" ht="21" thickBot="1" x14ac:dyDescent="0.3">
      <c r="A96" s="291"/>
      <c r="B96" s="179" t="s">
        <v>30</v>
      </c>
      <c r="C96" s="179" t="s">
        <v>32</v>
      </c>
      <c r="D96" s="179" t="s">
        <v>17</v>
      </c>
      <c r="E96" s="298" t="s">
        <v>34</v>
      </c>
      <c r="F96" s="298"/>
      <c r="G96" s="299"/>
      <c r="H96" s="300"/>
      <c r="I96" s="301"/>
      <c r="J96" s="12" t="s">
        <v>38</v>
      </c>
      <c r="K96" s="13"/>
      <c r="L96" s="86"/>
      <c r="M96" s="96"/>
      <c r="N96" s="2"/>
      <c r="V96" s="50"/>
    </row>
    <row r="97" spans="1:22" ht="13.8" thickBot="1" x14ac:dyDescent="0.3">
      <c r="A97" s="292"/>
      <c r="B97" s="8" t="s">
        <v>1629</v>
      </c>
      <c r="C97" s="8" t="s">
        <v>931</v>
      </c>
      <c r="D97" s="80">
        <v>43566</v>
      </c>
      <c r="E97" s="10" t="s">
        <v>2</v>
      </c>
      <c r="F97" s="11" t="s">
        <v>942</v>
      </c>
      <c r="G97" s="302"/>
      <c r="H97" s="303"/>
      <c r="I97" s="304"/>
      <c r="J97" s="12" t="s">
        <v>39</v>
      </c>
      <c r="K97" s="13"/>
      <c r="L97" s="86" t="s">
        <v>1</v>
      </c>
      <c r="M97" s="96">
        <v>1155</v>
      </c>
      <c r="N97" s="2"/>
      <c r="V97" s="50"/>
    </row>
    <row r="98" spans="1:22" ht="21.6" thickTop="1" thickBot="1" x14ac:dyDescent="0.3">
      <c r="A98" s="290">
        <f t="shared" ref="A98" si="17">A94+1</f>
        <v>21</v>
      </c>
      <c r="B98" s="74" t="s">
        <v>29</v>
      </c>
      <c r="C98" s="74" t="s">
        <v>31</v>
      </c>
      <c r="D98" s="74" t="s">
        <v>18</v>
      </c>
      <c r="E98" s="293" t="s">
        <v>33</v>
      </c>
      <c r="F98" s="293"/>
      <c r="G98" s="293" t="s">
        <v>24</v>
      </c>
      <c r="H98" s="294"/>
      <c r="I98" s="45"/>
      <c r="J98" s="42" t="s">
        <v>0</v>
      </c>
      <c r="K98" s="43"/>
      <c r="L98" s="84"/>
      <c r="M98" s="97"/>
      <c r="N98" s="2"/>
      <c r="V98" s="50"/>
    </row>
    <row r="99" spans="1:22" ht="21" thickBot="1" x14ac:dyDescent="0.3">
      <c r="A99" s="291"/>
      <c r="B99" s="7" t="s">
        <v>1004</v>
      </c>
      <c r="C99" s="7" t="s">
        <v>1003</v>
      </c>
      <c r="D99" s="4">
        <v>43562</v>
      </c>
      <c r="E99" s="7"/>
      <c r="F99" s="7" t="s">
        <v>930</v>
      </c>
      <c r="G99" s="295" t="s">
        <v>931</v>
      </c>
      <c r="H99" s="296"/>
      <c r="I99" s="297"/>
      <c r="J99" s="40" t="s">
        <v>37</v>
      </c>
      <c r="K99" s="40"/>
      <c r="L99" s="85"/>
      <c r="M99" s="95"/>
      <c r="N99" s="2"/>
      <c r="V99" s="50"/>
    </row>
    <row r="100" spans="1:22" ht="21" thickBot="1" x14ac:dyDescent="0.3">
      <c r="A100" s="291"/>
      <c r="B100" s="179" t="s">
        <v>30</v>
      </c>
      <c r="C100" s="179" t="s">
        <v>32</v>
      </c>
      <c r="D100" s="179" t="s">
        <v>17</v>
      </c>
      <c r="E100" s="298" t="s">
        <v>34</v>
      </c>
      <c r="F100" s="298"/>
      <c r="G100" s="299"/>
      <c r="H100" s="300"/>
      <c r="I100" s="301"/>
      <c r="J100" s="12" t="s">
        <v>38</v>
      </c>
      <c r="K100" s="13"/>
      <c r="L100" s="86"/>
      <c r="M100" s="96"/>
      <c r="N100" s="2"/>
      <c r="V100" s="50"/>
    </row>
    <row r="101" spans="1:22" ht="13.8" thickBot="1" x14ac:dyDescent="0.3">
      <c r="A101" s="292"/>
      <c r="B101" s="8" t="s">
        <v>1005</v>
      </c>
      <c r="C101" s="8" t="s">
        <v>931</v>
      </c>
      <c r="D101" s="80">
        <v>43566</v>
      </c>
      <c r="E101" s="10" t="s">
        <v>2</v>
      </c>
      <c r="F101" s="11" t="s">
        <v>1006</v>
      </c>
      <c r="G101" s="302"/>
      <c r="H101" s="303"/>
      <c r="I101" s="304"/>
      <c r="J101" s="12" t="s">
        <v>39</v>
      </c>
      <c r="K101" s="13"/>
      <c r="L101" s="86" t="s">
        <v>1</v>
      </c>
      <c r="M101" s="96">
        <v>1155</v>
      </c>
      <c r="N101" s="2"/>
      <c r="V101" s="50"/>
    </row>
    <row r="102" spans="1:22" ht="21.6" thickTop="1" thickBot="1" x14ac:dyDescent="0.3">
      <c r="A102" s="290">
        <f t="shared" ref="A102" si="18">A98+1</f>
        <v>22</v>
      </c>
      <c r="B102" s="74" t="s">
        <v>29</v>
      </c>
      <c r="C102" s="74" t="s">
        <v>31</v>
      </c>
      <c r="D102" s="74" t="s">
        <v>18</v>
      </c>
      <c r="E102" s="293" t="s">
        <v>33</v>
      </c>
      <c r="F102" s="293"/>
      <c r="G102" s="293" t="s">
        <v>24</v>
      </c>
      <c r="H102" s="294"/>
      <c r="I102" s="45"/>
      <c r="J102" s="42" t="s">
        <v>0</v>
      </c>
      <c r="K102" s="43"/>
      <c r="L102" s="84"/>
      <c r="M102" s="97"/>
      <c r="N102" s="2"/>
      <c r="V102" s="50"/>
    </row>
    <row r="103" spans="1:22" ht="32.700000000000003" customHeight="1" thickBot="1" x14ac:dyDescent="0.3">
      <c r="A103" s="291"/>
      <c r="B103" s="7" t="s">
        <v>1007</v>
      </c>
      <c r="C103" s="7" t="s">
        <v>1008</v>
      </c>
      <c r="D103" s="4">
        <v>43551</v>
      </c>
      <c r="E103" s="7"/>
      <c r="F103" s="7" t="s">
        <v>1009</v>
      </c>
      <c r="G103" s="295" t="s">
        <v>1010</v>
      </c>
      <c r="H103" s="296"/>
      <c r="I103" s="297"/>
      <c r="J103" s="40" t="s">
        <v>37</v>
      </c>
      <c r="K103" s="40"/>
      <c r="L103" s="85" t="s">
        <v>1</v>
      </c>
      <c r="M103" s="95">
        <v>300</v>
      </c>
      <c r="N103" s="2"/>
      <c r="V103" s="50"/>
    </row>
    <row r="104" spans="1:22" ht="21" thickBot="1" x14ac:dyDescent="0.3">
      <c r="A104" s="291"/>
      <c r="B104" s="179" t="s">
        <v>30</v>
      </c>
      <c r="C104" s="179" t="s">
        <v>32</v>
      </c>
      <c r="D104" s="179" t="s">
        <v>17</v>
      </c>
      <c r="E104" s="298" t="s">
        <v>34</v>
      </c>
      <c r="F104" s="298"/>
      <c r="G104" s="299"/>
      <c r="H104" s="300"/>
      <c r="I104" s="301"/>
      <c r="J104" s="12" t="s">
        <v>38</v>
      </c>
      <c r="K104" s="13"/>
      <c r="L104" s="86"/>
      <c r="M104" s="96"/>
      <c r="N104" s="2"/>
      <c r="V104" s="50"/>
    </row>
    <row r="105" spans="1:22" ht="21" thickBot="1" x14ac:dyDescent="0.3">
      <c r="A105" s="292"/>
      <c r="B105" s="8" t="s">
        <v>161</v>
      </c>
      <c r="C105" s="8" t="s">
        <v>1010</v>
      </c>
      <c r="D105" s="80">
        <v>43553</v>
      </c>
      <c r="E105" s="10" t="s">
        <v>2</v>
      </c>
      <c r="F105" s="11" t="s">
        <v>1011</v>
      </c>
      <c r="G105" s="302"/>
      <c r="H105" s="303"/>
      <c r="I105" s="304"/>
      <c r="J105" s="12" t="s">
        <v>39</v>
      </c>
      <c r="K105" s="13"/>
      <c r="L105" s="86" t="s">
        <v>1</v>
      </c>
      <c r="M105" s="96">
        <v>54</v>
      </c>
      <c r="N105" s="2"/>
      <c r="V105" s="50"/>
    </row>
    <row r="106" spans="1:22" ht="21.6" thickTop="1" thickBot="1" x14ac:dyDescent="0.3">
      <c r="A106" s="290">
        <f t="shared" ref="A106" si="19">A102+1</f>
        <v>23</v>
      </c>
      <c r="B106" s="74" t="s">
        <v>29</v>
      </c>
      <c r="C106" s="74" t="s">
        <v>31</v>
      </c>
      <c r="D106" s="74" t="s">
        <v>18</v>
      </c>
      <c r="E106" s="293" t="s">
        <v>33</v>
      </c>
      <c r="F106" s="293"/>
      <c r="G106" s="293" t="s">
        <v>24</v>
      </c>
      <c r="H106" s="294"/>
      <c r="I106" s="45"/>
      <c r="J106" s="42" t="s">
        <v>0</v>
      </c>
      <c r="K106" s="43"/>
      <c r="L106" s="84"/>
      <c r="M106" s="97"/>
      <c r="N106" s="2"/>
      <c r="V106" s="50"/>
    </row>
    <row r="107" spans="1:22" ht="13.8" thickBot="1" x14ac:dyDescent="0.3">
      <c r="A107" s="291"/>
      <c r="B107" s="7" t="s">
        <v>1012</v>
      </c>
      <c r="C107" s="7" t="s">
        <v>1013</v>
      </c>
      <c r="D107" s="4">
        <v>43527</v>
      </c>
      <c r="E107" s="7"/>
      <c r="F107" s="7" t="s">
        <v>1014</v>
      </c>
      <c r="G107" s="295" t="s">
        <v>1015</v>
      </c>
      <c r="H107" s="296"/>
      <c r="I107" s="297"/>
      <c r="J107" s="40" t="s">
        <v>37</v>
      </c>
      <c r="K107" s="40"/>
      <c r="L107" s="85" t="s">
        <v>1</v>
      </c>
      <c r="M107" s="95">
        <v>1425</v>
      </c>
      <c r="N107" s="2"/>
      <c r="V107" s="50"/>
    </row>
    <row r="108" spans="1:22" ht="21" thickBot="1" x14ac:dyDescent="0.3">
      <c r="A108" s="291"/>
      <c r="B108" s="179" t="s">
        <v>30</v>
      </c>
      <c r="C108" s="179" t="s">
        <v>32</v>
      </c>
      <c r="D108" s="179" t="s">
        <v>17</v>
      </c>
      <c r="E108" s="298" t="s">
        <v>34</v>
      </c>
      <c r="F108" s="298"/>
      <c r="G108" s="299"/>
      <c r="H108" s="300"/>
      <c r="I108" s="301"/>
      <c r="J108" s="12" t="s">
        <v>38</v>
      </c>
      <c r="K108" s="13"/>
      <c r="L108" s="86" t="s">
        <v>1</v>
      </c>
      <c r="M108" s="96">
        <v>502</v>
      </c>
      <c r="N108" s="2"/>
      <c r="V108" s="50"/>
    </row>
    <row r="109" spans="1:22" ht="21" thickBot="1" x14ac:dyDescent="0.3">
      <c r="A109" s="292"/>
      <c r="B109" s="8" t="s">
        <v>1016</v>
      </c>
      <c r="C109" s="8" t="s">
        <v>1017</v>
      </c>
      <c r="D109" s="80">
        <v>43532</v>
      </c>
      <c r="E109" s="10" t="s">
        <v>2</v>
      </c>
      <c r="F109" s="11" t="s">
        <v>1018</v>
      </c>
      <c r="G109" s="302"/>
      <c r="H109" s="303"/>
      <c r="I109" s="304"/>
      <c r="J109" s="12" t="s">
        <v>39</v>
      </c>
      <c r="K109" s="13"/>
      <c r="L109" s="86" t="s">
        <v>1</v>
      </c>
      <c r="M109" s="96">
        <v>1846</v>
      </c>
      <c r="N109" s="2"/>
      <c r="V109" s="50"/>
    </row>
    <row r="110" spans="1:22" ht="21.6" thickTop="1" thickBot="1" x14ac:dyDescent="0.3">
      <c r="A110" s="290">
        <f t="shared" ref="A110" si="20">A106+1</f>
        <v>24</v>
      </c>
      <c r="B110" s="74" t="s">
        <v>29</v>
      </c>
      <c r="C110" s="74" t="s">
        <v>31</v>
      </c>
      <c r="D110" s="74" t="s">
        <v>18</v>
      </c>
      <c r="E110" s="293" t="s">
        <v>33</v>
      </c>
      <c r="F110" s="293"/>
      <c r="G110" s="293" t="s">
        <v>24</v>
      </c>
      <c r="H110" s="294"/>
      <c r="I110" s="45"/>
      <c r="J110" s="42" t="s">
        <v>0</v>
      </c>
      <c r="K110" s="43"/>
      <c r="L110" s="84"/>
      <c r="M110" s="97"/>
      <c r="N110" s="2"/>
      <c r="V110" s="50"/>
    </row>
    <row r="111" spans="1:22" ht="13.8" thickBot="1" x14ac:dyDescent="0.3">
      <c r="A111" s="291"/>
      <c r="B111" s="7" t="s">
        <v>1019</v>
      </c>
      <c r="C111" s="7" t="s">
        <v>1020</v>
      </c>
      <c r="D111" s="4">
        <v>43642</v>
      </c>
      <c r="E111" s="7"/>
      <c r="F111" s="7" t="s">
        <v>1021</v>
      </c>
      <c r="G111" s="295" t="s">
        <v>1022</v>
      </c>
      <c r="H111" s="296"/>
      <c r="I111" s="297"/>
      <c r="J111" s="40" t="s">
        <v>37</v>
      </c>
      <c r="K111" s="40"/>
      <c r="L111" s="85" t="s">
        <v>1</v>
      </c>
      <c r="M111" s="95">
        <v>147</v>
      </c>
      <c r="N111" s="2"/>
      <c r="V111" s="50"/>
    </row>
    <row r="112" spans="1:22" ht="21" thickBot="1" x14ac:dyDescent="0.3">
      <c r="A112" s="291"/>
      <c r="B112" s="179" t="s">
        <v>30</v>
      </c>
      <c r="C112" s="179" t="s">
        <v>32</v>
      </c>
      <c r="D112" s="179" t="s">
        <v>17</v>
      </c>
      <c r="E112" s="298" t="s">
        <v>34</v>
      </c>
      <c r="F112" s="298"/>
      <c r="G112" s="299"/>
      <c r="H112" s="300"/>
      <c r="I112" s="301"/>
      <c r="J112" s="12" t="s">
        <v>38</v>
      </c>
      <c r="K112" s="13"/>
      <c r="L112" s="86" t="s">
        <v>1</v>
      </c>
      <c r="M112" s="96">
        <v>477</v>
      </c>
      <c r="N112" s="2"/>
      <c r="V112" s="50"/>
    </row>
    <row r="113" spans="1:22" ht="13.8" thickBot="1" x14ac:dyDescent="0.3">
      <c r="A113" s="292"/>
      <c r="B113" s="8" t="s">
        <v>392</v>
      </c>
      <c r="C113" s="8" t="s">
        <v>1022</v>
      </c>
      <c r="D113" s="80">
        <v>43643</v>
      </c>
      <c r="E113" s="10" t="s">
        <v>2</v>
      </c>
      <c r="F113" s="11" t="s">
        <v>1023</v>
      </c>
      <c r="G113" s="302"/>
      <c r="H113" s="303"/>
      <c r="I113" s="304"/>
      <c r="J113" s="12" t="s">
        <v>39</v>
      </c>
      <c r="K113" s="13"/>
      <c r="L113" s="86" t="s">
        <v>1</v>
      </c>
      <c r="M113" s="96">
        <v>150</v>
      </c>
      <c r="N113" s="2"/>
      <c r="V113" s="50"/>
    </row>
    <row r="114" spans="1:22" ht="21.6" thickTop="1" thickBot="1" x14ac:dyDescent="0.3">
      <c r="A114" s="290">
        <f t="shared" ref="A114" si="21">A110+1</f>
        <v>25</v>
      </c>
      <c r="B114" s="74" t="s">
        <v>29</v>
      </c>
      <c r="C114" s="74" t="s">
        <v>31</v>
      </c>
      <c r="D114" s="74" t="s">
        <v>18</v>
      </c>
      <c r="E114" s="293" t="s">
        <v>33</v>
      </c>
      <c r="F114" s="293"/>
      <c r="G114" s="293" t="s">
        <v>24</v>
      </c>
      <c r="H114" s="294"/>
      <c r="I114" s="45"/>
      <c r="J114" s="42" t="s">
        <v>0</v>
      </c>
      <c r="K114" s="43"/>
      <c r="L114" s="84"/>
      <c r="M114" s="97"/>
      <c r="N114" s="2"/>
      <c r="V114" s="50"/>
    </row>
    <row r="115" spans="1:22" ht="21" thickBot="1" x14ac:dyDescent="0.3">
      <c r="A115" s="291"/>
      <c r="B115" s="7" t="s">
        <v>1024</v>
      </c>
      <c r="C115" s="7" t="s">
        <v>1025</v>
      </c>
      <c r="D115" s="4">
        <v>43547</v>
      </c>
      <c r="E115" s="7"/>
      <c r="F115" s="7" t="s">
        <v>542</v>
      </c>
      <c r="G115" s="295" t="s">
        <v>1026</v>
      </c>
      <c r="H115" s="296"/>
      <c r="I115" s="297"/>
      <c r="J115" s="40" t="s">
        <v>37</v>
      </c>
      <c r="K115" s="40"/>
      <c r="L115" s="85" t="s">
        <v>1</v>
      </c>
      <c r="M115" s="95">
        <v>965</v>
      </c>
      <c r="N115" s="2"/>
      <c r="V115" s="50"/>
    </row>
    <row r="116" spans="1:22" ht="21" thickBot="1" x14ac:dyDescent="0.3">
      <c r="A116" s="291"/>
      <c r="B116" s="179" t="s">
        <v>30</v>
      </c>
      <c r="C116" s="179" t="s">
        <v>32</v>
      </c>
      <c r="D116" s="179" t="s">
        <v>17</v>
      </c>
      <c r="E116" s="298" t="s">
        <v>34</v>
      </c>
      <c r="F116" s="298"/>
      <c r="G116" s="299"/>
      <c r="H116" s="300"/>
      <c r="I116" s="301"/>
      <c r="J116" s="12" t="s">
        <v>38</v>
      </c>
      <c r="K116" s="13"/>
      <c r="L116" s="86" t="s">
        <v>1</v>
      </c>
      <c r="M116" s="96">
        <v>1888</v>
      </c>
      <c r="N116" s="2"/>
      <c r="V116" s="50"/>
    </row>
    <row r="117" spans="1:22" ht="13.8" thickBot="1" x14ac:dyDescent="0.3">
      <c r="A117" s="292"/>
      <c r="B117" s="8" t="s">
        <v>999</v>
      </c>
      <c r="C117" s="8" t="s">
        <v>1026</v>
      </c>
      <c r="D117" s="80">
        <v>43555</v>
      </c>
      <c r="E117" s="10" t="s">
        <v>2</v>
      </c>
      <c r="F117" s="11" t="s">
        <v>1027</v>
      </c>
      <c r="G117" s="302"/>
      <c r="H117" s="303"/>
      <c r="I117" s="304"/>
      <c r="J117" s="12" t="s">
        <v>39</v>
      </c>
      <c r="K117" s="13"/>
      <c r="L117" s="86" t="s">
        <v>1</v>
      </c>
      <c r="M117" s="96">
        <v>516</v>
      </c>
      <c r="N117" s="2"/>
      <c r="V117" s="50"/>
    </row>
    <row r="118" spans="1:22" ht="21.6" thickTop="1" thickBot="1" x14ac:dyDescent="0.3">
      <c r="A118" s="290">
        <f t="shared" ref="A118" si="22">A114+1</f>
        <v>26</v>
      </c>
      <c r="B118" s="74" t="s">
        <v>29</v>
      </c>
      <c r="C118" s="74" t="s">
        <v>31</v>
      </c>
      <c r="D118" s="74" t="s">
        <v>18</v>
      </c>
      <c r="E118" s="293" t="s">
        <v>33</v>
      </c>
      <c r="F118" s="293"/>
      <c r="G118" s="293" t="s">
        <v>24</v>
      </c>
      <c r="H118" s="294"/>
      <c r="I118" s="45"/>
      <c r="J118" s="42" t="s">
        <v>0</v>
      </c>
      <c r="K118" s="43"/>
      <c r="L118" s="84"/>
      <c r="M118" s="97"/>
      <c r="N118" s="2"/>
      <c r="V118" s="50"/>
    </row>
    <row r="119" spans="1:22" ht="13.5" customHeight="1" thickBot="1" x14ac:dyDescent="0.3">
      <c r="A119" s="291"/>
      <c r="B119" s="7" t="s">
        <v>1033</v>
      </c>
      <c r="C119" s="7" t="s">
        <v>1003</v>
      </c>
      <c r="D119" s="4">
        <v>43563</v>
      </c>
      <c r="E119" s="7"/>
      <c r="F119" s="7" t="s">
        <v>930</v>
      </c>
      <c r="G119" s="295" t="s">
        <v>931</v>
      </c>
      <c r="H119" s="296"/>
      <c r="I119" s="297"/>
      <c r="J119" s="40" t="s">
        <v>37</v>
      </c>
      <c r="K119" s="40"/>
      <c r="L119" s="85"/>
      <c r="M119" s="95"/>
      <c r="N119" s="2"/>
      <c r="V119" s="50"/>
    </row>
    <row r="120" spans="1:22" ht="21" thickBot="1" x14ac:dyDescent="0.3">
      <c r="A120" s="291"/>
      <c r="B120" s="179" t="s">
        <v>30</v>
      </c>
      <c r="C120" s="179" t="s">
        <v>32</v>
      </c>
      <c r="D120" s="179" t="s">
        <v>17</v>
      </c>
      <c r="E120" s="298" t="s">
        <v>34</v>
      </c>
      <c r="F120" s="298"/>
      <c r="G120" s="299"/>
      <c r="H120" s="300"/>
      <c r="I120" s="301"/>
      <c r="J120" s="12" t="s">
        <v>38</v>
      </c>
      <c r="K120" s="13"/>
      <c r="L120" s="86"/>
      <c r="M120" s="96"/>
      <c r="N120" s="2"/>
      <c r="V120" s="50"/>
    </row>
    <row r="121" spans="1:22" ht="13.8" thickBot="1" x14ac:dyDescent="0.3">
      <c r="A121" s="292"/>
      <c r="B121" s="8" t="s">
        <v>1633</v>
      </c>
      <c r="C121" s="8" t="s">
        <v>931</v>
      </c>
      <c r="D121" s="80">
        <v>43566</v>
      </c>
      <c r="E121" s="10" t="s">
        <v>2</v>
      </c>
      <c r="F121" s="11" t="s">
        <v>1034</v>
      </c>
      <c r="G121" s="302"/>
      <c r="H121" s="303"/>
      <c r="I121" s="304"/>
      <c r="J121" s="12" t="s">
        <v>39</v>
      </c>
      <c r="K121" s="13"/>
      <c r="L121" s="86" t="s">
        <v>1</v>
      </c>
      <c r="M121" s="96">
        <v>975</v>
      </c>
      <c r="N121" s="2"/>
      <c r="V121" s="50"/>
    </row>
    <row r="122" spans="1:22" ht="36" customHeight="1" thickTop="1" thickBot="1" x14ac:dyDescent="0.3">
      <c r="A122" s="290">
        <f t="shared" ref="A122" si="23">A118+1</f>
        <v>27</v>
      </c>
      <c r="B122" s="74" t="s">
        <v>29</v>
      </c>
      <c r="C122" s="74" t="s">
        <v>31</v>
      </c>
      <c r="D122" s="74" t="s">
        <v>18</v>
      </c>
      <c r="E122" s="293" t="s">
        <v>33</v>
      </c>
      <c r="F122" s="293"/>
      <c r="G122" s="293" t="s">
        <v>24</v>
      </c>
      <c r="H122" s="294"/>
      <c r="I122" s="45"/>
      <c r="J122" s="42" t="s">
        <v>0</v>
      </c>
      <c r="K122" s="43"/>
      <c r="L122" s="84"/>
      <c r="M122" s="97"/>
      <c r="N122" s="2"/>
      <c r="V122" s="50"/>
    </row>
    <row r="123" spans="1:22" ht="27" customHeight="1" thickBot="1" x14ac:dyDescent="0.3">
      <c r="A123" s="291"/>
      <c r="B123" s="7" t="s">
        <v>1028</v>
      </c>
      <c r="C123" s="7" t="s">
        <v>1029</v>
      </c>
      <c r="D123" s="4">
        <v>43538</v>
      </c>
      <c r="E123" s="7"/>
      <c r="F123" s="7" t="s">
        <v>1030</v>
      </c>
      <c r="G123" s="295" t="s">
        <v>1031</v>
      </c>
      <c r="H123" s="296"/>
      <c r="I123" s="297"/>
      <c r="J123" s="40" t="s">
        <v>37</v>
      </c>
      <c r="K123" s="40"/>
      <c r="L123" s="85" t="s">
        <v>1</v>
      </c>
      <c r="M123" s="95">
        <v>425</v>
      </c>
      <c r="N123" s="2"/>
      <c r="V123" s="50"/>
    </row>
    <row r="124" spans="1:22" ht="21" thickBot="1" x14ac:dyDescent="0.3">
      <c r="A124" s="291"/>
      <c r="B124" s="179" t="s">
        <v>30</v>
      </c>
      <c r="C124" s="179" t="s">
        <v>32</v>
      </c>
      <c r="D124" s="179" t="s">
        <v>17</v>
      </c>
      <c r="E124" s="298" t="s">
        <v>34</v>
      </c>
      <c r="F124" s="298"/>
      <c r="G124" s="299"/>
      <c r="H124" s="300"/>
      <c r="I124" s="301"/>
      <c r="J124" s="12" t="s">
        <v>38</v>
      </c>
      <c r="K124" s="13"/>
      <c r="L124" s="86"/>
      <c r="M124" s="96"/>
      <c r="N124" s="2"/>
      <c r="V124" s="50"/>
    </row>
    <row r="125" spans="1:22" ht="31.2" thickBot="1" x14ac:dyDescent="0.3">
      <c r="A125" s="292"/>
      <c r="B125" s="8" t="s">
        <v>1634</v>
      </c>
      <c r="C125" s="8" t="s">
        <v>1031</v>
      </c>
      <c r="D125" s="80">
        <v>43541</v>
      </c>
      <c r="E125" s="10" t="s">
        <v>2</v>
      </c>
      <c r="F125" s="11" t="s">
        <v>1032</v>
      </c>
      <c r="G125" s="302"/>
      <c r="H125" s="303"/>
      <c r="I125" s="304"/>
      <c r="J125" s="12" t="s">
        <v>39</v>
      </c>
      <c r="K125" s="13"/>
      <c r="L125" s="86"/>
      <c r="M125" s="96"/>
      <c r="N125" s="2"/>
      <c r="V125" s="50"/>
    </row>
    <row r="126" spans="1:22" ht="21.6" thickTop="1" thickBot="1" x14ac:dyDescent="0.3">
      <c r="A126" s="290">
        <f t="shared" ref="A126" si="24">A122+1</f>
        <v>28</v>
      </c>
      <c r="B126" s="74" t="s">
        <v>29</v>
      </c>
      <c r="C126" s="74" t="s">
        <v>31</v>
      </c>
      <c r="D126" s="74" t="s">
        <v>18</v>
      </c>
      <c r="E126" s="293" t="s">
        <v>33</v>
      </c>
      <c r="F126" s="293"/>
      <c r="G126" s="293" t="s">
        <v>24</v>
      </c>
      <c r="H126" s="294"/>
      <c r="I126" s="45"/>
      <c r="J126" s="42" t="s">
        <v>0</v>
      </c>
      <c r="K126" s="43"/>
      <c r="L126" s="84"/>
      <c r="M126" s="97"/>
      <c r="N126" s="2"/>
      <c r="V126" s="50"/>
    </row>
    <row r="127" spans="1:22" ht="21" thickBot="1" x14ac:dyDescent="0.3">
      <c r="A127" s="291"/>
      <c r="B127" s="7" t="s">
        <v>1035</v>
      </c>
      <c r="C127" s="7" t="s">
        <v>1036</v>
      </c>
      <c r="D127" s="4">
        <v>43564</v>
      </c>
      <c r="E127" s="7"/>
      <c r="F127" s="7" t="s">
        <v>1037</v>
      </c>
      <c r="G127" s="295" t="s">
        <v>1038</v>
      </c>
      <c r="H127" s="296"/>
      <c r="I127" s="297"/>
      <c r="J127" s="40" t="s">
        <v>37</v>
      </c>
      <c r="K127" s="40"/>
      <c r="L127" s="85" t="s">
        <v>1</v>
      </c>
      <c r="M127" s="95">
        <v>398</v>
      </c>
      <c r="N127" s="2"/>
      <c r="V127" s="50"/>
    </row>
    <row r="128" spans="1:22" ht="21" thickBot="1" x14ac:dyDescent="0.3">
      <c r="A128" s="291"/>
      <c r="B128" s="179" t="s">
        <v>30</v>
      </c>
      <c r="C128" s="179" t="s">
        <v>32</v>
      </c>
      <c r="D128" s="179" t="s">
        <v>17</v>
      </c>
      <c r="E128" s="298" t="s">
        <v>34</v>
      </c>
      <c r="F128" s="298"/>
      <c r="G128" s="299"/>
      <c r="H128" s="300"/>
      <c r="I128" s="301"/>
      <c r="J128" s="12" t="s">
        <v>38</v>
      </c>
      <c r="K128" s="13"/>
      <c r="L128" s="86" t="s">
        <v>1039</v>
      </c>
      <c r="M128" s="96">
        <v>682</v>
      </c>
      <c r="N128" s="2"/>
      <c r="V128" s="50"/>
    </row>
    <row r="129" spans="1:22" ht="13.8" thickBot="1" x14ac:dyDescent="0.3">
      <c r="A129" s="292"/>
      <c r="B129" s="8" t="s">
        <v>161</v>
      </c>
      <c r="C129" s="8" t="s">
        <v>1040</v>
      </c>
      <c r="D129" s="80">
        <v>43566</v>
      </c>
      <c r="E129" s="10" t="s">
        <v>2</v>
      </c>
      <c r="F129" s="11" t="s">
        <v>1041</v>
      </c>
      <c r="G129" s="302"/>
      <c r="H129" s="303"/>
      <c r="I129" s="304"/>
      <c r="J129" s="12" t="s">
        <v>39</v>
      </c>
      <c r="K129" s="13"/>
      <c r="L129" s="86" t="s">
        <v>1</v>
      </c>
      <c r="M129" s="96">
        <v>1299</v>
      </c>
      <c r="N129" s="2"/>
      <c r="V129" s="50"/>
    </row>
    <row r="130" spans="1:22" ht="21.6" thickTop="1" thickBot="1" x14ac:dyDescent="0.3">
      <c r="A130" s="290">
        <f t="shared" ref="A130" si="25">A126+1</f>
        <v>29</v>
      </c>
      <c r="B130" s="74" t="s">
        <v>29</v>
      </c>
      <c r="C130" s="74" t="s">
        <v>31</v>
      </c>
      <c r="D130" s="74" t="s">
        <v>18</v>
      </c>
      <c r="E130" s="293" t="s">
        <v>33</v>
      </c>
      <c r="F130" s="293"/>
      <c r="G130" s="293" t="s">
        <v>24</v>
      </c>
      <c r="H130" s="294"/>
      <c r="I130" s="45"/>
      <c r="J130" s="42" t="s">
        <v>0</v>
      </c>
      <c r="K130" s="43"/>
      <c r="L130" s="84"/>
      <c r="M130" s="97"/>
      <c r="N130" s="2"/>
      <c r="V130" s="50"/>
    </row>
    <row r="131" spans="1:22" ht="21" thickBot="1" x14ac:dyDescent="0.3">
      <c r="A131" s="291"/>
      <c r="B131" s="7" t="s">
        <v>1035</v>
      </c>
      <c r="C131" s="7" t="s">
        <v>1042</v>
      </c>
      <c r="D131" s="4">
        <v>43715</v>
      </c>
      <c r="E131" s="7"/>
      <c r="F131" s="7" t="s">
        <v>1043</v>
      </c>
      <c r="G131" s="295" t="s">
        <v>1044</v>
      </c>
      <c r="H131" s="296"/>
      <c r="I131" s="297"/>
      <c r="J131" s="40" t="s">
        <v>37</v>
      </c>
      <c r="K131" s="40"/>
      <c r="L131" s="85" t="s">
        <v>1</v>
      </c>
      <c r="M131" s="95">
        <v>314</v>
      </c>
      <c r="N131" s="2"/>
      <c r="V131" s="50"/>
    </row>
    <row r="132" spans="1:22" ht="21" thickBot="1" x14ac:dyDescent="0.3">
      <c r="A132" s="291"/>
      <c r="B132" s="179" t="s">
        <v>30</v>
      </c>
      <c r="C132" s="179" t="s">
        <v>32</v>
      </c>
      <c r="D132" s="179" t="s">
        <v>17</v>
      </c>
      <c r="E132" s="298" t="s">
        <v>34</v>
      </c>
      <c r="F132" s="298"/>
      <c r="G132" s="299"/>
      <c r="H132" s="300"/>
      <c r="I132" s="301"/>
      <c r="J132" s="12" t="s">
        <v>38</v>
      </c>
      <c r="K132" s="13"/>
      <c r="L132" s="86"/>
      <c r="M132" s="96"/>
      <c r="N132" s="2"/>
      <c r="V132" s="50"/>
    </row>
    <row r="133" spans="1:22" ht="13.8" thickBot="1" x14ac:dyDescent="0.3">
      <c r="A133" s="292"/>
      <c r="B133" s="8" t="s">
        <v>161</v>
      </c>
      <c r="C133" s="8" t="s">
        <v>1044</v>
      </c>
      <c r="D133" s="80">
        <v>43717</v>
      </c>
      <c r="E133" s="10" t="s">
        <v>2</v>
      </c>
      <c r="F133" s="11" t="s">
        <v>1045</v>
      </c>
      <c r="G133" s="302"/>
      <c r="H133" s="303"/>
      <c r="I133" s="304"/>
      <c r="J133" s="12" t="s">
        <v>39</v>
      </c>
      <c r="K133" s="13"/>
      <c r="L133" s="86" t="s">
        <v>1</v>
      </c>
      <c r="M133" s="96">
        <v>651</v>
      </c>
      <c r="N133" s="2"/>
      <c r="V133" s="50"/>
    </row>
    <row r="134" spans="1:22" ht="21.6" thickTop="1" thickBot="1" x14ac:dyDescent="0.3">
      <c r="A134" s="290">
        <f t="shared" ref="A134" si="26">A130+1</f>
        <v>30</v>
      </c>
      <c r="B134" s="74" t="s">
        <v>29</v>
      </c>
      <c r="C134" s="74" t="s">
        <v>31</v>
      </c>
      <c r="D134" s="74" t="s">
        <v>18</v>
      </c>
      <c r="E134" s="293" t="s">
        <v>33</v>
      </c>
      <c r="F134" s="293"/>
      <c r="G134" s="293" t="s">
        <v>24</v>
      </c>
      <c r="H134" s="294"/>
      <c r="I134" s="45"/>
      <c r="J134" s="42" t="s">
        <v>0</v>
      </c>
      <c r="K134" s="43"/>
      <c r="L134" s="84"/>
      <c r="M134" s="97"/>
      <c r="N134" s="2"/>
      <c r="V134" s="50"/>
    </row>
    <row r="135" spans="1:22" ht="21" thickBot="1" x14ac:dyDescent="0.3">
      <c r="A135" s="291"/>
      <c r="B135" s="7" t="s">
        <v>1046</v>
      </c>
      <c r="C135" s="7" t="s">
        <v>1047</v>
      </c>
      <c r="D135" s="4">
        <v>43541</v>
      </c>
      <c r="E135" s="7"/>
      <c r="F135" s="7" t="s">
        <v>1048</v>
      </c>
      <c r="G135" s="295" t="s">
        <v>1049</v>
      </c>
      <c r="H135" s="296"/>
      <c r="I135" s="297"/>
      <c r="J135" s="40" t="s">
        <v>37</v>
      </c>
      <c r="K135" s="40"/>
      <c r="L135" s="85" t="s">
        <v>1</v>
      </c>
      <c r="M135" s="95">
        <v>1420</v>
      </c>
      <c r="N135" s="2"/>
      <c r="V135" s="50"/>
    </row>
    <row r="136" spans="1:22" ht="21" thickBot="1" x14ac:dyDescent="0.3">
      <c r="A136" s="291"/>
      <c r="B136" s="179" t="s">
        <v>30</v>
      </c>
      <c r="C136" s="179" t="s">
        <v>32</v>
      </c>
      <c r="D136" s="179" t="s">
        <v>17</v>
      </c>
      <c r="E136" s="298" t="s">
        <v>34</v>
      </c>
      <c r="F136" s="298"/>
      <c r="G136" s="299"/>
      <c r="H136" s="300"/>
      <c r="I136" s="301"/>
      <c r="J136" s="12" t="s">
        <v>38</v>
      </c>
      <c r="K136" s="13"/>
      <c r="L136" s="86"/>
      <c r="M136" s="96"/>
      <c r="N136" s="2"/>
      <c r="V136" s="50"/>
    </row>
    <row r="137" spans="1:22" ht="21" thickBot="1" x14ac:dyDescent="0.3">
      <c r="A137" s="292"/>
      <c r="B137" s="8" t="s">
        <v>1050</v>
      </c>
      <c r="C137" s="8" t="s">
        <v>1051</v>
      </c>
      <c r="D137" s="80">
        <v>43545</v>
      </c>
      <c r="E137" s="10" t="s">
        <v>2</v>
      </c>
      <c r="F137" s="11" t="s">
        <v>1052</v>
      </c>
      <c r="G137" s="302"/>
      <c r="H137" s="303"/>
      <c r="I137" s="304"/>
      <c r="J137" s="12" t="s">
        <v>39</v>
      </c>
      <c r="K137" s="13"/>
      <c r="L137" s="86"/>
      <c r="M137" s="96"/>
      <c r="N137" s="2"/>
      <c r="V137" s="50"/>
    </row>
    <row r="138" spans="1:22" ht="21.6" thickTop="1" thickBot="1" x14ac:dyDescent="0.3">
      <c r="A138" s="290">
        <f t="shared" ref="A138" si="27">A134+1</f>
        <v>31</v>
      </c>
      <c r="B138" s="74" t="s">
        <v>29</v>
      </c>
      <c r="C138" s="74" t="s">
        <v>31</v>
      </c>
      <c r="D138" s="74" t="s">
        <v>18</v>
      </c>
      <c r="E138" s="293" t="s">
        <v>33</v>
      </c>
      <c r="F138" s="293"/>
      <c r="G138" s="293" t="s">
        <v>24</v>
      </c>
      <c r="H138" s="294"/>
      <c r="I138" s="45"/>
      <c r="J138" s="42" t="s">
        <v>0</v>
      </c>
      <c r="K138" s="43"/>
      <c r="L138" s="84"/>
      <c r="M138" s="97"/>
      <c r="N138" s="2"/>
      <c r="V138" s="50"/>
    </row>
    <row r="139" spans="1:22" ht="21" thickBot="1" x14ac:dyDescent="0.3">
      <c r="A139" s="291"/>
      <c r="B139" s="7" t="s">
        <v>1053</v>
      </c>
      <c r="C139" s="7" t="s">
        <v>1003</v>
      </c>
      <c r="D139" s="4">
        <v>43561</v>
      </c>
      <c r="E139" s="7"/>
      <c r="F139" s="7" t="s">
        <v>930</v>
      </c>
      <c r="G139" s="295" t="s">
        <v>931</v>
      </c>
      <c r="H139" s="296"/>
      <c r="I139" s="297"/>
      <c r="J139" s="40" t="s">
        <v>37</v>
      </c>
      <c r="K139" s="40"/>
      <c r="L139" s="85"/>
      <c r="M139" s="95"/>
      <c r="N139" s="2"/>
      <c r="V139" s="50"/>
    </row>
    <row r="140" spans="1:22" ht="21" thickBot="1" x14ac:dyDescent="0.3">
      <c r="A140" s="291"/>
      <c r="B140" s="179" t="s">
        <v>30</v>
      </c>
      <c r="C140" s="179" t="s">
        <v>32</v>
      </c>
      <c r="D140" s="179" t="s">
        <v>17</v>
      </c>
      <c r="E140" s="298" t="s">
        <v>34</v>
      </c>
      <c r="F140" s="298"/>
      <c r="G140" s="299"/>
      <c r="H140" s="300"/>
      <c r="I140" s="301"/>
      <c r="J140" s="12" t="s">
        <v>38</v>
      </c>
      <c r="K140" s="13"/>
      <c r="L140" s="86"/>
      <c r="M140" s="96"/>
      <c r="N140" s="2"/>
      <c r="V140" s="50"/>
    </row>
    <row r="141" spans="1:22" ht="21" thickBot="1" x14ac:dyDescent="0.3">
      <c r="A141" s="292"/>
      <c r="B141" s="8" t="s">
        <v>1627</v>
      </c>
      <c r="C141" s="8" t="s">
        <v>931</v>
      </c>
      <c r="D141" s="80">
        <v>43566</v>
      </c>
      <c r="E141" s="10" t="s">
        <v>2</v>
      </c>
      <c r="F141" s="11" t="s">
        <v>1054</v>
      </c>
      <c r="G141" s="302"/>
      <c r="H141" s="303"/>
      <c r="I141" s="304"/>
      <c r="J141" s="12" t="s">
        <v>39</v>
      </c>
      <c r="K141" s="13"/>
      <c r="L141" s="86" t="s">
        <v>1</v>
      </c>
      <c r="M141" s="96">
        <v>1155</v>
      </c>
      <c r="N141" s="2"/>
      <c r="V141" s="50"/>
    </row>
    <row r="142" spans="1:22" ht="21.6" thickTop="1" thickBot="1" x14ac:dyDescent="0.3">
      <c r="A142" s="290">
        <f t="shared" ref="A142" si="28">A138+1</f>
        <v>32</v>
      </c>
      <c r="B142" s="74" t="s">
        <v>29</v>
      </c>
      <c r="C142" s="74" t="s">
        <v>31</v>
      </c>
      <c r="D142" s="74" t="s">
        <v>18</v>
      </c>
      <c r="E142" s="293" t="s">
        <v>33</v>
      </c>
      <c r="F142" s="293"/>
      <c r="G142" s="293" t="s">
        <v>24</v>
      </c>
      <c r="H142" s="294"/>
      <c r="I142" s="45"/>
      <c r="J142" s="42" t="s">
        <v>0</v>
      </c>
      <c r="K142" s="43"/>
      <c r="L142" s="84"/>
      <c r="M142" s="97"/>
      <c r="N142" s="2"/>
      <c r="V142" s="50"/>
    </row>
    <row r="143" spans="1:22" ht="21" thickBot="1" x14ac:dyDescent="0.3">
      <c r="A143" s="291"/>
      <c r="B143" s="7" t="s">
        <v>1053</v>
      </c>
      <c r="C143" s="7" t="s">
        <v>1055</v>
      </c>
      <c r="D143" s="4">
        <v>43638</v>
      </c>
      <c r="E143" s="7"/>
      <c r="F143" s="7" t="s">
        <v>1056</v>
      </c>
      <c r="G143" s="295" t="s">
        <v>1057</v>
      </c>
      <c r="H143" s="296"/>
      <c r="I143" s="297"/>
      <c r="J143" s="40" t="s">
        <v>37</v>
      </c>
      <c r="K143" s="40"/>
      <c r="L143" s="85" t="s">
        <v>1</v>
      </c>
      <c r="M143" s="95">
        <v>692</v>
      </c>
      <c r="N143" s="2"/>
      <c r="V143" s="50"/>
    </row>
    <row r="144" spans="1:22" ht="21" thickBot="1" x14ac:dyDescent="0.3">
      <c r="A144" s="291"/>
      <c r="B144" s="179" t="s">
        <v>30</v>
      </c>
      <c r="C144" s="179" t="s">
        <v>32</v>
      </c>
      <c r="D144" s="179" t="s">
        <v>17</v>
      </c>
      <c r="E144" s="298" t="s">
        <v>34</v>
      </c>
      <c r="F144" s="298"/>
      <c r="G144" s="299"/>
      <c r="H144" s="300"/>
      <c r="I144" s="301"/>
      <c r="J144" s="12" t="s">
        <v>38</v>
      </c>
      <c r="K144" s="13"/>
      <c r="L144" s="86"/>
      <c r="M144" s="96"/>
      <c r="N144" s="2"/>
      <c r="V144" s="50"/>
    </row>
    <row r="145" spans="1:22" ht="21" thickBot="1" x14ac:dyDescent="0.3">
      <c r="A145" s="292"/>
      <c r="B145" s="8" t="s">
        <v>1627</v>
      </c>
      <c r="C145" s="8" t="s">
        <v>1058</v>
      </c>
      <c r="D145" s="80">
        <v>43645</v>
      </c>
      <c r="E145" s="10" t="s">
        <v>2</v>
      </c>
      <c r="F145" s="11" t="s">
        <v>1059</v>
      </c>
      <c r="G145" s="302"/>
      <c r="H145" s="303"/>
      <c r="I145" s="304"/>
      <c r="J145" s="12" t="s">
        <v>39</v>
      </c>
      <c r="K145" s="13"/>
      <c r="L145" s="86" t="s">
        <v>1</v>
      </c>
      <c r="M145" s="96">
        <v>407</v>
      </c>
      <c r="N145" s="2"/>
      <c r="V145" s="50"/>
    </row>
    <row r="146" spans="1:22" ht="21.6" thickTop="1" thickBot="1" x14ac:dyDescent="0.3">
      <c r="A146" s="290">
        <f t="shared" ref="A146" si="29">A142+1</f>
        <v>33</v>
      </c>
      <c r="B146" s="74" t="s">
        <v>29</v>
      </c>
      <c r="C146" s="74" t="s">
        <v>31</v>
      </c>
      <c r="D146" s="74" t="s">
        <v>18</v>
      </c>
      <c r="E146" s="293" t="s">
        <v>33</v>
      </c>
      <c r="F146" s="293"/>
      <c r="G146" s="293" t="s">
        <v>24</v>
      </c>
      <c r="H146" s="294"/>
      <c r="I146" s="45"/>
      <c r="J146" s="42" t="s">
        <v>0</v>
      </c>
      <c r="K146" s="43"/>
      <c r="L146" s="84"/>
      <c r="M146" s="97"/>
      <c r="N146" s="2"/>
      <c r="V146" s="50"/>
    </row>
    <row r="147" spans="1:22" ht="26.25" customHeight="1" thickBot="1" x14ac:dyDescent="0.3">
      <c r="A147" s="291"/>
      <c r="B147" s="7" t="s">
        <v>1060</v>
      </c>
      <c r="C147" s="7" t="s">
        <v>1008</v>
      </c>
      <c r="D147" s="4">
        <v>43551</v>
      </c>
      <c r="E147" s="7"/>
      <c r="F147" s="7" t="s">
        <v>1009</v>
      </c>
      <c r="G147" s="295" t="s">
        <v>1010</v>
      </c>
      <c r="H147" s="296"/>
      <c r="I147" s="297"/>
      <c r="J147" s="40" t="s">
        <v>37</v>
      </c>
      <c r="K147" s="40"/>
      <c r="L147" s="85" t="s">
        <v>1</v>
      </c>
      <c r="M147" s="95">
        <v>150</v>
      </c>
      <c r="N147" s="2"/>
      <c r="V147" s="50"/>
    </row>
    <row r="148" spans="1:22" ht="21" thickBot="1" x14ac:dyDescent="0.3">
      <c r="A148" s="291"/>
      <c r="B148" s="179" t="s">
        <v>30</v>
      </c>
      <c r="C148" s="179" t="s">
        <v>32</v>
      </c>
      <c r="D148" s="179" t="s">
        <v>17</v>
      </c>
      <c r="E148" s="298" t="s">
        <v>34</v>
      </c>
      <c r="F148" s="298"/>
      <c r="G148" s="299"/>
      <c r="H148" s="300"/>
      <c r="I148" s="301"/>
      <c r="J148" s="12" t="s">
        <v>38</v>
      </c>
      <c r="K148" s="13"/>
      <c r="L148" s="86" t="s">
        <v>1</v>
      </c>
      <c r="M148" s="96">
        <v>175</v>
      </c>
      <c r="N148" s="2"/>
      <c r="V148" s="50"/>
    </row>
    <row r="149" spans="1:22" ht="21" thickBot="1" x14ac:dyDescent="0.3">
      <c r="A149" s="292"/>
      <c r="B149" s="8" t="s">
        <v>1061</v>
      </c>
      <c r="C149" s="8" t="s">
        <v>1010</v>
      </c>
      <c r="D149" s="186">
        <v>43553</v>
      </c>
      <c r="E149" s="206" t="s">
        <v>2</v>
      </c>
      <c r="F149" s="187" t="s">
        <v>1062</v>
      </c>
      <c r="G149" s="302"/>
      <c r="H149" s="303"/>
      <c r="I149" s="304"/>
      <c r="J149" s="12" t="s">
        <v>39</v>
      </c>
      <c r="K149" s="13"/>
      <c r="L149" s="86" t="s">
        <v>1</v>
      </c>
      <c r="M149" s="96">
        <v>60</v>
      </c>
      <c r="N149" s="2"/>
      <c r="V149" s="50"/>
    </row>
    <row r="150" spans="1:22" ht="21.6" thickTop="1" thickBot="1" x14ac:dyDescent="0.3">
      <c r="A150" s="290">
        <f t="shared" ref="A150" si="30">A146+1</f>
        <v>34</v>
      </c>
      <c r="B150" s="74" t="s">
        <v>29</v>
      </c>
      <c r="C150" s="74" t="s">
        <v>31</v>
      </c>
      <c r="D150" s="74" t="s">
        <v>18</v>
      </c>
      <c r="E150" s="293" t="s">
        <v>33</v>
      </c>
      <c r="F150" s="293"/>
      <c r="G150" s="293" t="s">
        <v>24</v>
      </c>
      <c r="H150" s="294"/>
      <c r="I150" s="45"/>
      <c r="J150" s="42" t="s">
        <v>0</v>
      </c>
      <c r="K150" s="43"/>
      <c r="L150" s="84"/>
      <c r="M150" s="97"/>
      <c r="N150" s="2"/>
      <c r="V150" s="50"/>
    </row>
    <row r="151" spans="1:22" ht="21" thickBot="1" x14ac:dyDescent="0.3">
      <c r="A151" s="291"/>
      <c r="B151" s="7" t="s">
        <v>1063</v>
      </c>
      <c r="C151" s="7" t="s">
        <v>1064</v>
      </c>
      <c r="D151" s="181">
        <v>43528</v>
      </c>
      <c r="E151" s="7"/>
      <c r="F151" s="7" t="s">
        <v>11</v>
      </c>
      <c r="G151" s="295" t="s">
        <v>1065</v>
      </c>
      <c r="H151" s="296"/>
      <c r="I151" s="297"/>
      <c r="J151" s="40" t="s">
        <v>37</v>
      </c>
      <c r="K151" s="40"/>
      <c r="L151" s="85"/>
      <c r="M151" s="95"/>
      <c r="N151" s="2"/>
      <c r="V151" s="50"/>
    </row>
    <row r="152" spans="1:22" ht="21" thickBot="1" x14ac:dyDescent="0.3">
      <c r="A152" s="291"/>
      <c r="B152" s="179" t="s">
        <v>30</v>
      </c>
      <c r="C152" s="179" t="s">
        <v>32</v>
      </c>
      <c r="D152" s="232" t="s">
        <v>17</v>
      </c>
      <c r="E152" s="298" t="s">
        <v>34</v>
      </c>
      <c r="F152" s="298"/>
      <c r="G152" s="299"/>
      <c r="H152" s="300"/>
      <c r="I152" s="301"/>
      <c r="J152" s="12" t="s">
        <v>38</v>
      </c>
      <c r="K152" s="13"/>
      <c r="L152" s="86"/>
      <c r="M152" s="96"/>
      <c r="N152" s="2"/>
      <c r="V152" s="50"/>
    </row>
    <row r="153" spans="1:22" ht="13.8" thickBot="1" x14ac:dyDescent="0.3">
      <c r="A153" s="292"/>
      <c r="B153" s="8" t="s">
        <v>1630</v>
      </c>
      <c r="C153" s="8" t="s">
        <v>1065</v>
      </c>
      <c r="D153" s="80">
        <v>43530</v>
      </c>
      <c r="E153" s="10" t="s">
        <v>2</v>
      </c>
      <c r="F153" s="11" t="s">
        <v>1066</v>
      </c>
      <c r="G153" s="302"/>
      <c r="H153" s="303"/>
      <c r="I153" s="304"/>
      <c r="J153" s="12" t="s">
        <v>39</v>
      </c>
      <c r="K153" s="13"/>
      <c r="L153" s="86" t="s">
        <v>1</v>
      </c>
      <c r="M153" s="96">
        <v>1700</v>
      </c>
      <c r="N153" s="2"/>
      <c r="V153" s="50"/>
    </row>
    <row r="154" spans="1:22" ht="21.6" thickTop="1" thickBot="1" x14ac:dyDescent="0.3">
      <c r="A154" s="290">
        <f t="shared" ref="A154" si="31">A150+1</f>
        <v>35</v>
      </c>
      <c r="B154" s="74" t="s">
        <v>29</v>
      </c>
      <c r="C154" s="74" t="s">
        <v>31</v>
      </c>
      <c r="D154" s="74" t="s">
        <v>18</v>
      </c>
      <c r="E154" s="293" t="s">
        <v>33</v>
      </c>
      <c r="F154" s="293"/>
      <c r="G154" s="293" t="s">
        <v>24</v>
      </c>
      <c r="H154" s="294"/>
      <c r="I154" s="45"/>
      <c r="J154" s="42" t="s">
        <v>0</v>
      </c>
      <c r="K154" s="43"/>
      <c r="L154" s="84"/>
      <c r="M154" s="97"/>
      <c r="N154" s="2"/>
      <c r="V154" s="50"/>
    </row>
    <row r="155" spans="1:22" ht="21" thickBot="1" x14ac:dyDescent="0.3">
      <c r="A155" s="291"/>
      <c r="B155" s="7" t="s">
        <v>1067</v>
      </c>
      <c r="C155" s="7" t="s">
        <v>1068</v>
      </c>
      <c r="D155" s="4">
        <v>43622</v>
      </c>
      <c r="E155" s="7"/>
      <c r="F155" s="7" t="s">
        <v>1069</v>
      </c>
      <c r="G155" s="295" t="s">
        <v>1070</v>
      </c>
      <c r="H155" s="296"/>
      <c r="I155" s="297"/>
      <c r="J155" s="40" t="s">
        <v>37</v>
      </c>
      <c r="K155" s="40"/>
      <c r="L155" s="85" t="s">
        <v>1</v>
      </c>
      <c r="M155" s="95">
        <v>413</v>
      </c>
      <c r="N155" s="2"/>
      <c r="V155" s="50"/>
    </row>
    <row r="156" spans="1:22" ht="21" thickBot="1" x14ac:dyDescent="0.3">
      <c r="A156" s="291"/>
      <c r="B156" s="179" t="s">
        <v>30</v>
      </c>
      <c r="C156" s="179" t="s">
        <v>32</v>
      </c>
      <c r="D156" s="179" t="s">
        <v>17</v>
      </c>
      <c r="E156" s="298" t="s">
        <v>34</v>
      </c>
      <c r="F156" s="298"/>
      <c r="G156" s="299"/>
      <c r="H156" s="300"/>
      <c r="I156" s="301"/>
      <c r="J156" s="12" t="s">
        <v>38</v>
      </c>
      <c r="K156" s="13"/>
      <c r="L156" s="86"/>
      <c r="M156" s="96"/>
      <c r="N156" s="2"/>
      <c r="V156" s="50"/>
    </row>
    <row r="157" spans="1:22" ht="13.8" thickBot="1" x14ac:dyDescent="0.3">
      <c r="A157" s="292"/>
      <c r="B157" s="8" t="s">
        <v>1071</v>
      </c>
      <c r="C157" s="8" t="s">
        <v>1070</v>
      </c>
      <c r="D157" s="80">
        <v>43625</v>
      </c>
      <c r="E157" s="10" t="s">
        <v>2</v>
      </c>
      <c r="F157" s="11" t="s">
        <v>1072</v>
      </c>
      <c r="G157" s="302"/>
      <c r="H157" s="303"/>
      <c r="I157" s="304"/>
      <c r="J157" s="12" t="s">
        <v>39</v>
      </c>
      <c r="K157" s="13"/>
      <c r="L157" s="86"/>
      <c r="M157" s="96"/>
      <c r="N157" s="2"/>
      <c r="V157" s="50"/>
    </row>
    <row r="158" spans="1:22" ht="21.6" thickTop="1" thickBot="1" x14ac:dyDescent="0.3">
      <c r="A158" s="290">
        <f t="shared" ref="A158" si="32">A154+1</f>
        <v>36</v>
      </c>
      <c r="B158" s="74" t="s">
        <v>29</v>
      </c>
      <c r="C158" s="74" t="s">
        <v>31</v>
      </c>
      <c r="D158" s="74" t="s">
        <v>18</v>
      </c>
      <c r="E158" s="293" t="s">
        <v>33</v>
      </c>
      <c r="F158" s="293"/>
      <c r="G158" s="293" t="s">
        <v>24</v>
      </c>
      <c r="H158" s="294"/>
      <c r="I158" s="45"/>
      <c r="J158" s="42" t="s">
        <v>0</v>
      </c>
      <c r="K158" s="43"/>
      <c r="L158" s="84"/>
      <c r="M158" s="97"/>
      <c r="N158" s="2"/>
      <c r="V158" s="50"/>
    </row>
    <row r="159" spans="1:22" ht="21" thickBot="1" x14ac:dyDescent="0.3">
      <c r="A159" s="291"/>
      <c r="B159" s="7" t="s">
        <v>1073</v>
      </c>
      <c r="C159" s="7" t="s">
        <v>1074</v>
      </c>
      <c r="D159" s="4">
        <v>43560</v>
      </c>
      <c r="E159" s="7"/>
      <c r="F159" s="7" t="s">
        <v>930</v>
      </c>
      <c r="G159" s="295" t="s">
        <v>931</v>
      </c>
      <c r="H159" s="296"/>
      <c r="I159" s="297"/>
      <c r="J159" s="40" t="s">
        <v>37</v>
      </c>
      <c r="K159" s="40"/>
      <c r="L159" s="85"/>
      <c r="M159" s="95"/>
      <c r="N159" s="2"/>
      <c r="V159" s="50"/>
    </row>
    <row r="160" spans="1:22" ht="21" thickBot="1" x14ac:dyDescent="0.3">
      <c r="A160" s="291"/>
      <c r="B160" s="179" t="s">
        <v>30</v>
      </c>
      <c r="C160" s="179" t="s">
        <v>32</v>
      </c>
      <c r="D160" s="179" t="s">
        <v>17</v>
      </c>
      <c r="E160" s="298" t="s">
        <v>34</v>
      </c>
      <c r="F160" s="298"/>
      <c r="G160" s="299"/>
      <c r="H160" s="300"/>
      <c r="I160" s="301"/>
      <c r="J160" s="12" t="s">
        <v>38</v>
      </c>
      <c r="K160" s="13"/>
      <c r="L160" s="86"/>
      <c r="M160" s="96"/>
      <c r="N160" s="2"/>
      <c r="V160" s="50"/>
    </row>
    <row r="161" spans="1:22" ht="13.8" thickBot="1" x14ac:dyDescent="0.3">
      <c r="A161" s="292"/>
      <c r="B161" s="8" t="s">
        <v>1075</v>
      </c>
      <c r="C161" s="8" t="s">
        <v>931</v>
      </c>
      <c r="D161" s="80">
        <v>43567</v>
      </c>
      <c r="E161" s="10" t="s">
        <v>2</v>
      </c>
      <c r="F161" s="11" t="s">
        <v>1076</v>
      </c>
      <c r="G161" s="302"/>
      <c r="H161" s="303"/>
      <c r="I161" s="304"/>
      <c r="J161" s="12" t="s">
        <v>39</v>
      </c>
      <c r="K161" s="13"/>
      <c r="L161" s="86" t="s">
        <v>1</v>
      </c>
      <c r="M161" s="96">
        <v>1065</v>
      </c>
      <c r="N161" s="2"/>
      <c r="V161" s="50"/>
    </row>
    <row r="162" spans="1:22" ht="21.6" thickTop="1" thickBot="1" x14ac:dyDescent="0.3">
      <c r="A162" s="290">
        <f t="shared" ref="A162" si="33">A158+1</f>
        <v>37</v>
      </c>
      <c r="B162" s="74" t="s">
        <v>29</v>
      </c>
      <c r="C162" s="74" t="s">
        <v>31</v>
      </c>
      <c r="D162" s="74" t="s">
        <v>18</v>
      </c>
      <c r="E162" s="293" t="s">
        <v>33</v>
      </c>
      <c r="F162" s="293"/>
      <c r="G162" s="293" t="s">
        <v>24</v>
      </c>
      <c r="H162" s="294"/>
      <c r="I162" s="45"/>
      <c r="J162" s="42" t="s">
        <v>0</v>
      </c>
      <c r="K162" s="43"/>
      <c r="L162" s="84"/>
      <c r="M162" s="97"/>
      <c r="N162" s="2"/>
      <c r="V162" s="50"/>
    </row>
    <row r="163" spans="1:22" ht="13.8" thickBot="1" x14ac:dyDescent="0.3">
      <c r="A163" s="291"/>
      <c r="B163" s="7" t="s">
        <v>1077</v>
      </c>
      <c r="C163" s="208" t="s">
        <v>963</v>
      </c>
      <c r="D163" s="252">
        <v>43541</v>
      </c>
      <c r="E163" s="7"/>
      <c r="F163" s="208" t="s">
        <v>964</v>
      </c>
      <c r="G163" s="178"/>
      <c r="H163" s="208" t="s">
        <v>965</v>
      </c>
      <c r="I163" s="178"/>
      <c r="J163" s="40" t="s">
        <v>37</v>
      </c>
      <c r="K163" s="40"/>
      <c r="L163" s="85" t="s">
        <v>1</v>
      </c>
      <c r="M163" s="95">
        <v>900</v>
      </c>
      <c r="N163" s="2"/>
      <c r="V163" s="50"/>
    </row>
    <row r="164" spans="1:22" ht="21" thickBot="1" x14ac:dyDescent="0.3">
      <c r="A164" s="291"/>
      <c r="B164" s="179" t="s">
        <v>30</v>
      </c>
      <c r="C164" s="179" t="s">
        <v>32</v>
      </c>
      <c r="D164" s="179" t="s">
        <v>17</v>
      </c>
      <c r="E164" s="298" t="s">
        <v>34</v>
      </c>
      <c r="F164" s="298"/>
      <c r="G164" s="299"/>
      <c r="H164" s="300"/>
      <c r="I164" s="301"/>
      <c r="J164" s="12" t="s">
        <v>38</v>
      </c>
      <c r="K164" s="13"/>
      <c r="L164" s="86" t="s">
        <v>1</v>
      </c>
      <c r="M164" s="96">
        <v>50</v>
      </c>
      <c r="N164" s="2"/>
      <c r="V164" s="50"/>
    </row>
    <row r="165" spans="1:22" ht="13.8" thickBot="1" x14ac:dyDescent="0.3">
      <c r="A165" s="292"/>
      <c r="B165" s="8" t="s">
        <v>161</v>
      </c>
      <c r="C165" s="208" t="s">
        <v>965</v>
      </c>
      <c r="D165" s="252">
        <v>43544</v>
      </c>
      <c r="E165" s="10" t="s">
        <v>2</v>
      </c>
      <c r="F165" s="208" t="s">
        <v>1078</v>
      </c>
      <c r="G165" s="302"/>
      <c r="H165" s="303"/>
      <c r="I165" s="304"/>
      <c r="J165" s="12" t="s">
        <v>39</v>
      </c>
      <c r="K165" s="13"/>
      <c r="L165" s="86" t="s">
        <v>1</v>
      </c>
      <c r="M165" s="96">
        <v>450</v>
      </c>
      <c r="N165" s="2"/>
      <c r="V165" s="50"/>
    </row>
    <row r="166" spans="1:22" ht="21.6" thickTop="1" thickBot="1" x14ac:dyDescent="0.3">
      <c r="A166" s="290">
        <f t="shared" ref="A166" si="34">A162+1</f>
        <v>38</v>
      </c>
      <c r="B166" s="74" t="s">
        <v>29</v>
      </c>
      <c r="C166" s="74" t="s">
        <v>31</v>
      </c>
      <c r="D166" s="74" t="s">
        <v>18</v>
      </c>
      <c r="E166" s="293" t="s">
        <v>33</v>
      </c>
      <c r="F166" s="293"/>
      <c r="G166" s="293" t="s">
        <v>24</v>
      </c>
      <c r="H166" s="294"/>
      <c r="I166" s="45"/>
      <c r="J166" s="42" t="s">
        <v>0</v>
      </c>
      <c r="K166" s="43"/>
      <c r="L166" s="84"/>
      <c r="M166" s="97"/>
      <c r="N166" s="2"/>
      <c r="V166" s="50"/>
    </row>
    <row r="167" spans="1:22" ht="21" thickBot="1" x14ac:dyDescent="0.3">
      <c r="A167" s="291"/>
      <c r="B167" s="7" t="s">
        <v>1079</v>
      </c>
      <c r="C167" s="7" t="s">
        <v>1080</v>
      </c>
      <c r="D167" s="4">
        <v>43621</v>
      </c>
      <c r="E167" s="7"/>
      <c r="F167" s="7" t="s">
        <v>256</v>
      </c>
      <c r="G167" s="295" t="s">
        <v>1081</v>
      </c>
      <c r="H167" s="296"/>
      <c r="I167" s="297"/>
      <c r="J167" s="40" t="s">
        <v>37</v>
      </c>
      <c r="K167" s="40"/>
      <c r="L167" s="85" t="s">
        <v>1</v>
      </c>
      <c r="M167" s="95">
        <v>518.88</v>
      </c>
      <c r="N167" s="2"/>
      <c r="V167" s="50"/>
    </row>
    <row r="168" spans="1:22" ht="21" thickBot="1" x14ac:dyDescent="0.3">
      <c r="A168" s="291"/>
      <c r="B168" s="179" t="s">
        <v>30</v>
      </c>
      <c r="C168" s="179" t="s">
        <v>32</v>
      </c>
      <c r="D168" s="179" t="s">
        <v>17</v>
      </c>
      <c r="E168" s="298" t="s">
        <v>34</v>
      </c>
      <c r="F168" s="298"/>
      <c r="G168" s="299"/>
      <c r="H168" s="300"/>
      <c r="I168" s="301"/>
      <c r="J168" s="12" t="s">
        <v>38</v>
      </c>
      <c r="K168" s="13"/>
      <c r="L168" s="86" t="s">
        <v>1</v>
      </c>
      <c r="M168" s="96">
        <v>319</v>
      </c>
      <c r="N168" s="2"/>
      <c r="V168" s="50"/>
    </row>
    <row r="169" spans="1:22" ht="13.8" thickBot="1" x14ac:dyDescent="0.3">
      <c r="A169" s="292"/>
      <c r="B169" s="8" t="s">
        <v>1082</v>
      </c>
      <c r="C169" s="8" t="s">
        <v>1081</v>
      </c>
      <c r="D169" s="80">
        <v>43623</v>
      </c>
      <c r="E169" s="10" t="s">
        <v>2</v>
      </c>
      <c r="F169" s="11" t="s">
        <v>1083</v>
      </c>
      <c r="G169" s="302"/>
      <c r="H169" s="303"/>
      <c r="I169" s="304"/>
      <c r="J169" s="12" t="s">
        <v>39</v>
      </c>
      <c r="K169" s="13"/>
      <c r="L169" s="86" t="s">
        <v>1</v>
      </c>
      <c r="M169" s="96">
        <v>1700</v>
      </c>
      <c r="N169" s="2"/>
      <c r="V169" s="50"/>
    </row>
    <row r="170" spans="1:22" ht="21.6" thickTop="1" thickBot="1" x14ac:dyDescent="0.3">
      <c r="A170" s="290">
        <f t="shared" ref="A170" si="35">A166+1</f>
        <v>39</v>
      </c>
      <c r="B170" s="74" t="s">
        <v>29</v>
      </c>
      <c r="C170" s="74" t="s">
        <v>31</v>
      </c>
      <c r="D170" s="74" t="s">
        <v>18</v>
      </c>
      <c r="E170" s="293" t="s">
        <v>33</v>
      </c>
      <c r="F170" s="293"/>
      <c r="G170" s="293" t="s">
        <v>24</v>
      </c>
      <c r="H170" s="294"/>
      <c r="I170" s="45"/>
      <c r="J170" s="42" t="s">
        <v>0</v>
      </c>
      <c r="K170" s="43"/>
      <c r="L170" s="43"/>
      <c r="M170" s="44"/>
      <c r="N170" s="2"/>
      <c r="V170" s="50"/>
    </row>
    <row r="171" spans="1:22" ht="13.8" thickBot="1" x14ac:dyDescent="0.3">
      <c r="A171" s="291"/>
      <c r="B171" s="7"/>
      <c r="C171" s="7"/>
      <c r="D171" s="4"/>
      <c r="E171" s="7"/>
      <c r="F171" s="7"/>
      <c r="G171" s="295"/>
      <c r="H171" s="296"/>
      <c r="I171" s="297"/>
      <c r="J171" s="40" t="s">
        <v>37</v>
      </c>
      <c r="K171" s="40"/>
      <c r="L171" s="40"/>
      <c r="M171" s="41"/>
      <c r="N171" s="2"/>
      <c r="V171" s="50"/>
    </row>
    <row r="172" spans="1:22" ht="21" thickBot="1" x14ac:dyDescent="0.3">
      <c r="A172" s="291"/>
      <c r="B172" s="75" t="s">
        <v>30</v>
      </c>
      <c r="C172" s="75" t="s">
        <v>32</v>
      </c>
      <c r="D172" s="75" t="s">
        <v>17</v>
      </c>
      <c r="E172" s="298" t="s">
        <v>34</v>
      </c>
      <c r="F172" s="298"/>
      <c r="G172" s="299"/>
      <c r="H172" s="300"/>
      <c r="I172" s="301"/>
      <c r="J172" s="12" t="s">
        <v>38</v>
      </c>
      <c r="K172" s="13"/>
      <c r="L172" s="13"/>
      <c r="M172" s="14"/>
      <c r="N172" s="2"/>
      <c r="V172" s="50"/>
    </row>
    <row r="173" spans="1:22" ht="13.8" thickBot="1" x14ac:dyDescent="0.3">
      <c r="A173" s="292"/>
      <c r="B173" s="8"/>
      <c r="C173" s="8"/>
      <c r="D173" s="9"/>
      <c r="E173" s="10" t="s">
        <v>2</v>
      </c>
      <c r="F173" s="11"/>
      <c r="G173" s="302"/>
      <c r="H173" s="303"/>
      <c r="I173" s="304"/>
      <c r="J173" s="12" t="s">
        <v>39</v>
      </c>
      <c r="K173" s="13"/>
      <c r="L173" s="13"/>
      <c r="M173" s="14"/>
      <c r="N173" s="2"/>
      <c r="V173" s="50"/>
    </row>
    <row r="174" spans="1:22" ht="21.6" thickTop="1" thickBot="1" x14ac:dyDescent="0.3">
      <c r="A174" s="290">
        <f t="shared" ref="A174" si="36">A170+1</f>
        <v>40</v>
      </c>
      <c r="B174" s="74" t="s">
        <v>29</v>
      </c>
      <c r="C174" s="74" t="s">
        <v>31</v>
      </c>
      <c r="D174" s="74" t="s">
        <v>18</v>
      </c>
      <c r="E174" s="293" t="s">
        <v>33</v>
      </c>
      <c r="F174" s="293"/>
      <c r="G174" s="293" t="s">
        <v>24</v>
      </c>
      <c r="H174" s="294"/>
      <c r="I174" s="45"/>
      <c r="J174" s="42" t="s">
        <v>0</v>
      </c>
      <c r="K174" s="43"/>
      <c r="L174" s="43"/>
      <c r="M174" s="44"/>
      <c r="N174" s="2"/>
      <c r="V174" s="50"/>
    </row>
    <row r="175" spans="1:22" ht="13.8" thickBot="1" x14ac:dyDescent="0.3">
      <c r="A175" s="291"/>
      <c r="B175" s="7"/>
      <c r="C175" s="7"/>
      <c r="D175" s="4"/>
      <c r="E175" s="7"/>
      <c r="F175" s="7"/>
      <c r="G175" s="295"/>
      <c r="H175" s="296"/>
      <c r="I175" s="297"/>
      <c r="J175" s="40" t="s">
        <v>37</v>
      </c>
      <c r="K175" s="40"/>
      <c r="L175" s="40"/>
      <c r="M175" s="41"/>
      <c r="N175" s="2"/>
      <c r="V175" s="50"/>
    </row>
    <row r="176" spans="1:22" ht="21" thickBot="1" x14ac:dyDescent="0.3">
      <c r="A176" s="291"/>
      <c r="B176" s="75" t="s">
        <v>30</v>
      </c>
      <c r="C176" s="75" t="s">
        <v>32</v>
      </c>
      <c r="D176" s="75" t="s">
        <v>17</v>
      </c>
      <c r="E176" s="298" t="s">
        <v>34</v>
      </c>
      <c r="F176" s="298"/>
      <c r="G176" s="299"/>
      <c r="H176" s="300"/>
      <c r="I176" s="301"/>
      <c r="J176" s="12" t="s">
        <v>38</v>
      </c>
      <c r="K176" s="13"/>
      <c r="L176" s="13"/>
      <c r="M176" s="14"/>
      <c r="N176" s="2"/>
      <c r="V176" s="50"/>
    </row>
    <row r="177" spans="1:22" ht="13.8" thickBot="1" x14ac:dyDescent="0.3">
      <c r="A177" s="292"/>
      <c r="B177" s="8"/>
      <c r="C177" s="8"/>
      <c r="D177" s="9"/>
      <c r="E177" s="10" t="s">
        <v>2</v>
      </c>
      <c r="F177" s="11"/>
      <c r="G177" s="302"/>
      <c r="H177" s="303"/>
      <c r="I177" s="304"/>
      <c r="J177" s="12" t="s">
        <v>39</v>
      </c>
      <c r="K177" s="13"/>
      <c r="L177" s="13"/>
      <c r="M177" s="14"/>
      <c r="N177" s="2"/>
      <c r="V177" s="50"/>
    </row>
    <row r="178" spans="1:22" ht="21.6" thickTop="1" thickBot="1" x14ac:dyDescent="0.3">
      <c r="A178" s="290">
        <f t="shared" ref="A178" si="37">A174+1</f>
        <v>41</v>
      </c>
      <c r="B178" s="74" t="s">
        <v>29</v>
      </c>
      <c r="C178" s="74" t="s">
        <v>31</v>
      </c>
      <c r="D178" s="74" t="s">
        <v>18</v>
      </c>
      <c r="E178" s="293" t="s">
        <v>33</v>
      </c>
      <c r="F178" s="293"/>
      <c r="G178" s="293" t="s">
        <v>24</v>
      </c>
      <c r="H178" s="294"/>
      <c r="I178" s="45"/>
      <c r="J178" s="42" t="s">
        <v>0</v>
      </c>
      <c r="K178" s="43"/>
      <c r="L178" s="43"/>
      <c r="M178" s="44"/>
      <c r="N178" s="2"/>
      <c r="V178" s="50"/>
    </row>
    <row r="179" spans="1:22" ht="13.8" thickBot="1" x14ac:dyDescent="0.3">
      <c r="A179" s="291"/>
      <c r="B179" s="7"/>
      <c r="C179" s="7"/>
      <c r="D179" s="4"/>
      <c r="E179" s="7"/>
      <c r="F179" s="7"/>
      <c r="G179" s="295"/>
      <c r="H179" s="296"/>
      <c r="I179" s="297"/>
      <c r="J179" s="40" t="s">
        <v>37</v>
      </c>
      <c r="K179" s="40"/>
      <c r="L179" s="40"/>
      <c r="M179" s="41"/>
      <c r="N179" s="2"/>
      <c r="V179" s="50">
        <v>0</v>
      </c>
    </row>
    <row r="180" spans="1:22" ht="21" thickBot="1" x14ac:dyDescent="0.3">
      <c r="A180" s="291"/>
      <c r="B180" s="75" t="s">
        <v>30</v>
      </c>
      <c r="C180" s="75" t="s">
        <v>32</v>
      </c>
      <c r="D180" s="75" t="s">
        <v>17</v>
      </c>
      <c r="E180" s="298" t="s">
        <v>34</v>
      </c>
      <c r="F180" s="298"/>
      <c r="G180" s="299"/>
      <c r="H180" s="300"/>
      <c r="I180" s="301"/>
      <c r="J180" s="12" t="s">
        <v>38</v>
      </c>
      <c r="K180" s="13"/>
      <c r="L180" s="13"/>
      <c r="M180" s="14"/>
      <c r="N180" s="2"/>
      <c r="V180" s="50"/>
    </row>
    <row r="181" spans="1:22" ht="13.8" thickBot="1" x14ac:dyDescent="0.3">
      <c r="A181" s="292"/>
      <c r="B181" s="8"/>
      <c r="C181" s="8"/>
      <c r="D181" s="9"/>
      <c r="E181" s="10" t="s">
        <v>2</v>
      </c>
      <c r="F181" s="11"/>
      <c r="G181" s="302"/>
      <c r="H181" s="303"/>
      <c r="I181" s="304"/>
      <c r="J181" s="12" t="s">
        <v>39</v>
      </c>
      <c r="K181" s="13"/>
      <c r="L181" s="13"/>
      <c r="M181" s="14"/>
      <c r="N181" s="2"/>
      <c r="V181" s="50"/>
    </row>
    <row r="182" spans="1:22" ht="21.6" thickTop="1" thickBot="1" x14ac:dyDescent="0.3">
      <c r="A182" s="290">
        <f t="shared" ref="A182" si="38">A178+1</f>
        <v>42</v>
      </c>
      <c r="B182" s="74" t="s">
        <v>29</v>
      </c>
      <c r="C182" s="74" t="s">
        <v>31</v>
      </c>
      <c r="D182" s="74" t="s">
        <v>18</v>
      </c>
      <c r="E182" s="293" t="s">
        <v>33</v>
      </c>
      <c r="F182" s="293"/>
      <c r="G182" s="293" t="s">
        <v>24</v>
      </c>
      <c r="H182" s="294"/>
      <c r="I182" s="45"/>
      <c r="J182" s="42" t="s">
        <v>0</v>
      </c>
      <c r="K182" s="43"/>
      <c r="L182" s="43"/>
      <c r="M182" s="44"/>
      <c r="N182" s="2"/>
      <c r="V182" s="50"/>
    </row>
    <row r="183" spans="1:22" ht="13.8" thickBot="1" x14ac:dyDescent="0.3">
      <c r="A183" s="291"/>
      <c r="B183" s="7"/>
      <c r="C183" s="7"/>
      <c r="D183" s="4"/>
      <c r="E183" s="7"/>
      <c r="F183" s="7"/>
      <c r="G183" s="295"/>
      <c r="H183" s="296"/>
      <c r="I183" s="297"/>
      <c r="J183" s="40" t="s">
        <v>37</v>
      </c>
      <c r="K183" s="40"/>
      <c r="L183" s="40"/>
      <c r="M183" s="41"/>
      <c r="N183" s="2"/>
      <c r="V183" s="50">
        <v>0</v>
      </c>
    </row>
    <row r="184" spans="1:22" ht="21" thickBot="1" x14ac:dyDescent="0.3">
      <c r="A184" s="291"/>
      <c r="B184" s="75" t="s">
        <v>30</v>
      </c>
      <c r="C184" s="75" t="s">
        <v>32</v>
      </c>
      <c r="D184" s="75" t="s">
        <v>17</v>
      </c>
      <c r="E184" s="298" t="s">
        <v>34</v>
      </c>
      <c r="F184" s="298"/>
      <c r="G184" s="299"/>
      <c r="H184" s="300"/>
      <c r="I184" s="301"/>
      <c r="J184" s="12" t="s">
        <v>38</v>
      </c>
      <c r="K184" s="13"/>
      <c r="L184" s="13"/>
      <c r="M184" s="14"/>
      <c r="N184" s="2"/>
      <c r="V184" s="50"/>
    </row>
    <row r="185" spans="1:22" ht="13.8" thickBot="1" x14ac:dyDescent="0.3">
      <c r="A185" s="292"/>
      <c r="B185" s="8"/>
      <c r="C185" s="8"/>
      <c r="D185" s="9"/>
      <c r="E185" s="10" t="s">
        <v>2</v>
      </c>
      <c r="F185" s="11"/>
      <c r="G185" s="302"/>
      <c r="H185" s="303"/>
      <c r="I185" s="304"/>
      <c r="J185" s="12" t="s">
        <v>39</v>
      </c>
      <c r="K185" s="13"/>
      <c r="L185" s="13"/>
      <c r="M185" s="14"/>
      <c r="N185" s="2"/>
      <c r="V185" s="50"/>
    </row>
    <row r="186" spans="1:22" ht="21.6" thickTop="1" thickBot="1" x14ac:dyDescent="0.3">
      <c r="A186" s="290">
        <f t="shared" ref="A186" si="39">A182+1</f>
        <v>43</v>
      </c>
      <c r="B186" s="74" t="s">
        <v>29</v>
      </c>
      <c r="C186" s="74" t="s">
        <v>31</v>
      </c>
      <c r="D186" s="74" t="s">
        <v>18</v>
      </c>
      <c r="E186" s="293" t="s">
        <v>33</v>
      </c>
      <c r="F186" s="293"/>
      <c r="G186" s="293" t="s">
        <v>24</v>
      </c>
      <c r="H186" s="294"/>
      <c r="I186" s="45"/>
      <c r="J186" s="42" t="s">
        <v>0</v>
      </c>
      <c r="K186" s="43"/>
      <c r="L186" s="43"/>
      <c r="M186" s="44"/>
      <c r="N186" s="2"/>
      <c r="V186" s="50"/>
    </row>
    <row r="187" spans="1:22" ht="13.8" thickBot="1" x14ac:dyDescent="0.3">
      <c r="A187" s="291"/>
      <c r="B187" s="7"/>
      <c r="C187" s="7"/>
      <c r="D187" s="4"/>
      <c r="E187" s="7"/>
      <c r="F187" s="7"/>
      <c r="G187" s="295"/>
      <c r="H187" s="296"/>
      <c r="I187" s="297"/>
      <c r="J187" s="40" t="s">
        <v>37</v>
      </c>
      <c r="K187" s="40"/>
      <c r="L187" s="40"/>
      <c r="M187" s="41"/>
      <c r="N187" s="2"/>
      <c r="V187" s="50">
        <v>0</v>
      </c>
    </row>
    <row r="188" spans="1:22" ht="21" thickBot="1" x14ac:dyDescent="0.3">
      <c r="A188" s="291"/>
      <c r="B188" s="75" t="s">
        <v>30</v>
      </c>
      <c r="C188" s="75" t="s">
        <v>32</v>
      </c>
      <c r="D188" s="75" t="s">
        <v>17</v>
      </c>
      <c r="E188" s="298" t="s">
        <v>34</v>
      </c>
      <c r="F188" s="298"/>
      <c r="G188" s="299"/>
      <c r="H188" s="300"/>
      <c r="I188" s="301"/>
      <c r="J188" s="12" t="s">
        <v>38</v>
      </c>
      <c r="K188" s="13"/>
      <c r="L188" s="13"/>
      <c r="M188" s="14"/>
      <c r="N188" s="2"/>
      <c r="V188" s="50"/>
    </row>
    <row r="189" spans="1:22" ht="13.8" thickBot="1" x14ac:dyDescent="0.3">
      <c r="A189" s="292"/>
      <c r="B189" s="8"/>
      <c r="C189" s="8"/>
      <c r="D189" s="9"/>
      <c r="E189" s="10" t="s">
        <v>2</v>
      </c>
      <c r="F189" s="11"/>
      <c r="G189" s="302"/>
      <c r="H189" s="303"/>
      <c r="I189" s="304"/>
      <c r="J189" s="12" t="s">
        <v>39</v>
      </c>
      <c r="K189" s="13"/>
      <c r="L189" s="13"/>
      <c r="M189" s="14"/>
      <c r="N189" s="2"/>
      <c r="V189" s="50"/>
    </row>
    <row r="190" spans="1:22" ht="21.6" thickTop="1" thickBot="1" x14ac:dyDescent="0.3">
      <c r="A190" s="290">
        <f t="shared" ref="A190" si="40">A186+1</f>
        <v>44</v>
      </c>
      <c r="B190" s="74" t="s">
        <v>29</v>
      </c>
      <c r="C190" s="74" t="s">
        <v>31</v>
      </c>
      <c r="D190" s="74" t="s">
        <v>18</v>
      </c>
      <c r="E190" s="293" t="s">
        <v>33</v>
      </c>
      <c r="F190" s="293"/>
      <c r="G190" s="293" t="s">
        <v>24</v>
      </c>
      <c r="H190" s="294"/>
      <c r="I190" s="45"/>
      <c r="J190" s="42" t="s">
        <v>0</v>
      </c>
      <c r="K190" s="43"/>
      <c r="L190" s="43"/>
      <c r="M190" s="44"/>
      <c r="N190" s="2"/>
      <c r="V190" s="50"/>
    </row>
    <row r="191" spans="1:22" ht="13.8" thickBot="1" x14ac:dyDescent="0.3">
      <c r="A191" s="291"/>
      <c r="B191" s="7"/>
      <c r="C191" s="7"/>
      <c r="D191" s="4"/>
      <c r="E191" s="7"/>
      <c r="F191" s="7"/>
      <c r="G191" s="295"/>
      <c r="H191" s="296"/>
      <c r="I191" s="297"/>
      <c r="J191" s="40" t="s">
        <v>37</v>
      </c>
      <c r="K191" s="40"/>
      <c r="L191" s="40"/>
      <c r="M191" s="41"/>
      <c r="N191" s="2"/>
      <c r="V191" s="50">
        <v>0</v>
      </c>
    </row>
    <row r="192" spans="1:22" ht="21" thickBot="1" x14ac:dyDescent="0.3">
      <c r="A192" s="291"/>
      <c r="B192" s="75" t="s">
        <v>30</v>
      </c>
      <c r="C192" s="75" t="s">
        <v>32</v>
      </c>
      <c r="D192" s="75" t="s">
        <v>17</v>
      </c>
      <c r="E192" s="298" t="s">
        <v>34</v>
      </c>
      <c r="F192" s="298"/>
      <c r="G192" s="299"/>
      <c r="H192" s="300"/>
      <c r="I192" s="301"/>
      <c r="J192" s="12" t="s">
        <v>38</v>
      </c>
      <c r="K192" s="13"/>
      <c r="L192" s="13"/>
      <c r="M192" s="14"/>
      <c r="N192" s="2"/>
      <c r="V192" s="50"/>
    </row>
    <row r="193" spans="1:22" ht="13.8" thickBot="1" x14ac:dyDescent="0.3">
      <c r="A193" s="292"/>
      <c r="B193" s="8"/>
      <c r="C193" s="8"/>
      <c r="D193" s="9"/>
      <c r="E193" s="10" t="s">
        <v>2</v>
      </c>
      <c r="F193" s="11"/>
      <c r="G193" s="302"/>
      <c r="H193" s="303"/>
      <c r="I193" s="304"/>
      <c r="J193" s="12" t="s">
        <v>39</v>
      </c>
      <c r="K193" s="13"/>
      <c r="L193" s="13"/>
      <c r="M193" s="14"/>
      <c r="N193" s="2"/>
      <c r="V193" s="50"/>
    </row>
    <row r="194" spans="1:22" ht="21.6" thickTop="1" thickBot="1" x14ac:dyDescent="0.3">
      <c r="A194" s="290">
        <f t="shared" ref="A194" si="41">A190+1</f>
        <v>45</v>
      </c>
      <c r="B194" s="74" t="s">
        <v>29</v>
      </c>
      <c r="C194" s="74" t="s">
        <v>31</v>
      </c>
      <c r="D194" s="74" t="s">
        <v>18</v>
      </c>
      <c r="E194" s="293" t="s">
        <v>33</v>
      </c>
      <c r="F194" s="293"/>
      <c r="G194" s="293" t="s">
        <v>24</v>
      </c>
      <c r="H194" s="294"/>
      <c r="I194" s="45"/>
      <c r="J194" s="42" t="s">
        <v>0</v>
      </c>
      <c r="K194" s="43"/>
      <c r="L194" s="43"/>
      <c r="M194" s="44"/>
      <c r="N194" s="2"/>
      <c r="V194" s="50"/>
    </row>
    <row r="195" spans="1:22" ht="13.8" thickBot="1" x14ac:dyDescent="0.3">
      <c r="A195" s="291"/>
      <c r="B195" s="7"/>
      <c r="C195" s="7"/>
      <c r="D195" s="4"/>
      <c r="E195" s="7"/>
      <c r="F195" s="7"/>
      <c r="G195" s="295"/>
      <c r="H195" s="296"/>
      <c r="I195" s="297"/>
      <c r="J195" s="40" t="s">
        <v>37</v>
      </c>
      <c r="K195" s="40"/>
      <c r="L195" s="40"/>
      <c r="M195" s="41"/>
      <c r="N195" s="2"/>
      <c r="V195" s="50">
        <v>0</v>
      </c>
    </row>
    <row r="196" spans="1:22" ht="21" thickBot="1" x14ac:dyDescent="0.3">
      <c r="A196" s="291"/>
      <c r="B196" s="75" t="s">
        <v>30</v>
      </c>
      <c r="C196" s="75" t="s">
        <v>32</v>
      </c>
      <c r="D196" s="75" t="s">
        <v>17</v>
      </c>
      <c r="E196" s="298" t="s">
        <v>34</v>
      </c>
      <c r="F196" s="298"/>
      <c r="G196" s="299"/>
      <c r="H196" s="300"/>
      <c r="I196" s="301"/>
      <c r="J196" s="12" t="s">
        <v>38</v>
      </c>
      <c r="K196" s="13"/>
      <c r="L196" s="13"/>
      <c r="M196" s="14"/>
      <c r="N196" s="2"/>
      <c r="V196" s="50"/>
    </row>
    <row r="197" spans="1:22" ht="13.8" thickBot="1" x14ac:dyDescent="0.3">
      <c r="A197" s="292"/>
      <c r="B197" s="8"/>
      <c r="C197" s="8"/>
      <c r="D197" s="9"/>
      <c r="E197" s="10" t="s">
        <v>2</v>
      </c>
      <c r="F197" s="11"/>
      <c r="G197" s="302"/>
      <c r="H197" s="303"/>
      <c r="I197" s="304"/>
      <c r="J197" s="12" t="s">
        <v>39</v>
      </c>
      <c r="K197" s="13"/>
      <c r="L197" s="13"/>
      <c r="M197" s="14"/>
      <c r="N197" s="2"/>
      <c r="V197" s="50"/>
    </row>
    <row r="198" spans="1:22" ht="21.6" thickTop="1" thickBot="1" x14ac:dyDescent="0.3">
      <c r="A198" s="290">
        <f t="shared" ref="A198" si="42">A194+1</f>
        <v>46</v>
      </c>
      <c r="B198" s="74" t="s">
        <v>29</v>
      </c>
      <c r="C198" s="74" t="s">
        <v>31</v>
      </c>
      <c r="D198" s="74" t="s">
        <v>18</v>
      </c>
      <c r="E198" s="293" t="s">
        <v>33</v>
      </c>
      <c r="F198" s="293"/>
      <c r="G198" s="293" t="s">
        <v>24</v>
      </c>
      <c r="H198" s="294"/>
      <c r="I198" s="45"/>
      <c r="J198" s="42" t="s">
        <v>0</v>
      </c>
      <c r="K198" s="43"/>
      <c r="L198" s="43"/>
      <c r="M198" s="44"/>
      <c r="N198" s="2"/>
      <c r="V198" s="50"/>
    </row>
    <row r="199" spans="1:22" ht="13.8" thickBot="1" x14ac:dyDescent="0.3">
      <c r="A199" s="291"/>
      <c r="B199" s="7"/>
      <c r="C199" s="7"/>
      <c r="D199" s="4"/>
      <c r="E199" s="7"/>
      <c r="F199" s="7"/>
      <c r="G199" s="295"/>
      <c r="H199" s="296"/>
      <c r="I199" s="297"/>
      <c r="J199" s="40" t="s">
        <v>37</v>
      </c>
      <c r="K199" s="40"/>
      <c r="L199" s="40"/>
      <c r="M199" s="41"/>
      <c r="N199" s="2"/>
      <c r="V199" s="50">
        <v>0</v>
      </c>
    </row>
    <row r="200" spans="1:22" ht="21" thickBot="1" x14ac:dyDescent="0.3">
      <c r="A200" s="291"/>
      <c r="B200" s="75" t="s">
        <v>30</v>
      </c>
      <c r="C200" s="75" t="s">
        <v>32</v>
      </c>
      <c r="D200" s="75" t="s">
        <v>17</v>
      </c>
      <c r="E200" s="298" t="s">
        <v>34</v>
      </c>
      <c r="F200" s="298"/>
      <c r="G200" s="299"/>
      <c r="H200" s="300"/>
      <c r="I200" s="301"/>
      <c r="J200" s="12" t="s">
        <v>38</v>
      </c>
      <c r="K200" s="13"/>
      <c r="L200" s="13"/>
      <c r="M200" s="14"/>
      <c r="N200" s="2"/>
      <c r="V200" s="50"/>
    </row>
    <row r="201" spans="1:22" ht="13.8" thickBot="1" x14ac:dyDescent="0.3">
      <c r="A201" s="292"/>
      <c r="B201" s="8"/>
      <c r="C201" s="8"/>
      <c r="D201" s="9"/>
      <c r="E201" s="10" t="s">
        <v>2</v>
      </c>
      <c r="F201" s="11"/>
      <c r="G201" s="302"/>
      <c r="H201" s="303"/>
      <c r="I201" s="304"/>
      <c r="J201" s="12" t="s">
        <v>39</v>
      </c>
      <c r="K201" s="13"/>
      <c r="L201" s="13"/>
      <c r="M201" s="14"/>
      <c r="N201" s="2"/>
      <c r="V201" s="50"/>
    </row>
    <row r="202" spans="1:22" ht="21.6" thickTop="1" thickBot="1" x14ac:dyDescent="0.3">
      <c r="A202" s="290">
        <f t="shared" ref="A202" si="43">A198+1</f>
        <v>47</v>
      </c>
      <c r="B202" s="74" t="s">
        <v>29</v>
      </c>
      <c r="C202" s="74" t="s">
        <v>31</v>
      </c>
      <c r="D202" s="74" t="s">
        <v>18</v>
      </c>
      <c r="E202" s="293" t="s">
        <v>33</v>
      </c>
      <c r="F202" s="293"/>
      <c r="G202" s="293" t="s">
        <v>24</v>
      </c>
      <c r="H202" s="294"/>
      <c r="I202" s="45"/>
      <c r="J202" s="42" t="s">
        <v>0</v>
      </c>
      <c r="K202" s="43"/>
      <c r="L202" s="43"/>
      <c r="M202" s="44"/>
      <c r="N202" s="2"/>
      <c r="V202" s="50"/>
    </row>
    <row r="203" spans="1:22" ht="13.8" thickBot="1" x14ac:dyDescent="0.3">
      <c r="A203" s="291"/>
      <c r="B203" s="7"/>
      <c r="C203" s="7"/>
      <c r="D203" s="4"/>
      <c r="E203" s="7"/>
      <c r="F203" s="7"/>
      <c r="G203" s="295"/>
      <c r="H203" s="296"/>
      <c r="I203" s="297"/>
      <c r="J203" s="40" t="s">
        <v>37</v>
      </c>
      <c r="K203" s="40"/>
      <c r="L203" s="40"/>
      <c r="M203" s="41"/>
      <c r="N203" s="2"/>
      <c r="V203" s="50">
        <v>0</v>
      </c>
    </row>
    <row r="204" spans="1:22" ht="21" thickBot="1" x14ac:dyDescent="0.3">
      <c r="A204" s="291"/>
      <c r="B204" s="75" t="s">
        <v>30</v>
      </c>
      <c r="C204" s="75" t="s">
        <v>32</v>
      </c>
      <c r="D204" s="75" t="s">
        <v>17</v>
      </c>
      <c r="E204" s="298" t="s">
        <v>34</v>
      </c>
      <c r="F204" s="298"/>
      <c r="G204" s="299"/>
      <c r="H204" s="300"/>
      <c r="I204" s="301"/>
      <c r="J204" s="12" t="s">
        <v>38</v>
      </c>
      <c r="K204" s="13"/>
      <c r="L204" s="13"/>
      <c r="M204" s="14"/>
      <c r="N204" s="2"/>
      <c r="V204" s="50"/>
    </row>
    <row r="205" spans="1:22" ht="13.8" thickBot="1" x14ac:dyDescent="0.3">
      <c r="A205" s="292"/>
      <c r="B205" s="8"/>
      <c r="C205" s="8"/>
      <c r="D205" s="9"/>
      <c r="E205" s="10" t="s">
        <v>2</v>
      </c>
      <c r="F205" s="11"/>
      <c r="G205" s="302"/>
      <c r="H205" s="303"/>
      <c r="I205" s="304"/>
      <c r="J205" s="12" t="s">
        <v>39</v>
      </c>
      <c r="K205" s="13"/>
      <c r="L205" s="13"/>
      <c r="M205" s="14"/>
      <c r="N205" s="2"/>
      <c r="V205" s="50"/>
    </row>
    <row r="206" spans="1:22" ht="21.6" thickTop="1" thickBot="1" x14ac:dyDescent="0.3">
      <c r="A206" s="290">
        <f t="shared" ref="A206" si="44">A202+1</f>
        <v>48</v>
      </c>
      <c r="B206" s="74" t="s">
        <v>29</v>
      </c>
      <c r="C206" s="74" t="s">
        <v>31</v>
      </c>
      <c r="D206" s="74" t="s">
        <v>18</v>
      </c>
      <c r="E206" s="293" t="s">
        <v>33</v>
      </c>
      <c r="F206" s="293"/>
      <c r="G206" s="293" t="s">
        <v>24</v>
      </c>
      <c r="H206" s="294"/>
      <c r="I206" s="45"/>
      <c r="J206" s="42" t="s">
        <v>0</v>
      </c>
      <c r="K206" s="43"/>
      <c r="L206" s="43"/>
      <c r="M206" s="44"/>
      <c r="N206" s="2"/>
      <c r="V206" s="50"/>
    </row>
    <row r="207" spans="1:22" ht="13.8" thickBot="1" x14ac:dyDescent="0.3">
      <c r="A207" s="291"/>
      <c r="B207" s="7"/>
      <c r="C207" s="7"/>
      <c r="D207" s="4"/>
      <c r="E207" s="7"/>
      <c r="F207" s="7"/>
      <c r="G207" s="295"/>
      <c r="H207" s="296"/>
      <c r="I207" s="297"/>
      <c r="J207" s="40" t="s">
        <v>37</v>
      </c>
      <c r="K207" s="40"/>
      <c r="L207" s="40"/>
      <c r="M207" s="41"/>
      <c r="N207" s="2"/>
      <c r="V207" s="50">
        <v>0</v>
      </c>
    </row>
    <row r="208" spans="1:22" ht="21" thickBot="1" x14ac:dyDescent="0.3">
      <c r="A208" s="291"/>
      <c r="B208" s="75" t="s">
        <v>30</v>
      </c>
      <c r="C208" s="75" t="s">
        <v>32</v>
      </c>
      <c r="D208" s="75" t="s">
        <v>17</v>
      </c>
      <c r="E208" s="298" t="s">
        <v>34</v>
      </c>
      <c r="F208" s="298"/>
      <c r="G208" s="299"/>
      <c r="H208" s="300"/>
      <c r="I208" s="301"/>
      <c r="J208" s="12" t="s">
        <v>38</v>
      </c>
      <c r="K208" s="13"/>
      <c r="L208" s="13"/>
      <c r="M208" s="14"/>
      <c r="N208" s="2"/>
      <c r="V208" s="50"/>
    </row>
    <row r="209" spans="1:22" ht="13.8" thickBot="1" x14ac:dyDescent="0.3">
      <c r="A209" s="292"/>
      <c r="B209" s="8"/>
      <c r="C209" s="8"/>
      <c r="D209" s="9"/>
      <c r="E209" s="10" t="s">
        <v>2</v>
      </c>
      <c r="F209" s="11"/>
      <c r="G209" s="302"/>
      <c r="H209" s="303"/>
      <c r="I209" s="304"/>
      <c r="J209" s="12" t="s">
        <v>39</v>
      </c>
      <c r="K209" s="13"/>
      <c r="L209" s="13"/>
      <c r="M209" s="14"/>
      <c r="N209" s="2"/>
      <c r="V209" s="50"/>
    </row>
    <row r="210" spans="1:22" ht="21.6" thickTop="1" thickBot="1" x14ac:dyDescent="0.3">
      <c r="A210" s="290">
        <f t="shared" ref="A210" si="45">A206+1</f>
        <v>49</v>
      </c>
      <c r="B210" s="74" t="s">
        <v>29</v>
      </c>
      <c r="C210" s="74" t="s">
        <v>31</v>
      </c>
      <c r="D210" s="74" t="s">
        <v>18</v>
      </c>
      <c r="E210" s="293" t="s">
        <v>33</v>
      </c>
      <c r="F210" s="293"/>
      <c r="G210" s="293" t="s">
        <v>24</v>
      </c>
      <c r="H210" s="294"/>
      <c r="I210" s="45"/>
      <c r="J210" s="42" t="s">
        <v>0</v>
      </c>
      <c r="K210" s="43"/>
      <c r="L210" s="43"/>
      <c r="M210" s="44"/>
      <c r="N210" s="2"/>
      <c r="V210" s="50"/>
    </row>
    <row r="211" spans="1:22" ht="13.8" thickBot="1" x14ac:dyDescent="0.3">
      <c r="A211" s="291"/>
      <c r="B211" s="7"/>
      <c r="C211" s="7"/>
      <c r="D211" s="4"/>
      <c r="E211" s="7"/>
      <c r="F211" s="7"/>
      <c r="G211" s="295"/>
      <c r="H211" s="296"/>
      <c r="I211" s="297"/>
      <c r="J211" s="40" t="s">
        <v>37</v>
      </c>
      <c r="K211" s="40"/>
      <c r="L211" s="40"/>
      <c r="M211" s="41"/>
      <c r="N211" s="2"/>
      <c r="V211" s="50">
        <v>0</v>
      </c>
    </row>
    <row r="212" spans="1:22" ht="21" thickBot="1" x14ac:dyDescent="0.3">
      <c r="A212" s="291"/>
      <c r="B212" s="75" t="s">
        <v>30</v>
      </c>
      <c r="C212" s="75" t="s">
        <v>32</v>
      </c>
      <c r="D212" s="75" t="s">
        <v>17</v>
      </c>
      <c r="E212" s="298" t="s">
        <v>34</v>
      </c>
      <c r="F212" s="298"/>
      <c r="G212" s="299"/>
      <c r="H212" s="300"/>
      <c r="I212" s="301"/>
      <c r="J212" s="12" t="s">
        <v>38</v>
      </c>
      <c r="K212" s="13"/>
      <c r="L212" s="13"/>
      <c r="M212" s="14"/>
      <c r="N212" s="2"/>
      <c r="V212" s="50"/>
    </row>
    <row r="213" spans="1:22" ht="13.8" thickBot="1" x14ac:dyDescent="0.3">
      <c r="A213" s="292"/>
      <c r="B213" s="8"/>
      <c r="C213" s="8"/>
      <c r="D213" s="9"/>
      <c r="E213" s="10" t="s">
        <v>2</v>
      </c>
      <c r="F213" s="11"/>
      <c r="G213" s="302"/>
      <c r="H213" s="303"/>
      <c r="I213" s="304"/>
      <c r="J213" s="12" t="s">
        <v>39</v>
      </c>
      <c r="K213" s="13"/>
      <c r="L213" s="13"/>
      <c r="M213" s="14"/>
      <c r="N213" s="2"/>
      <c r="V213" s="50"/>
    </row>
    <row r="214" spans="1:22" ht="21.6" thickTop="1" thickBot="1" x14ac:dyDescent="0.3">
      <c r="A214" s="290">
        <f t="shared" ref="A214" si="46">A210+1</f>
        <v>50</v>
      </c>
      <c r="B214" s="74" t="s">
        <v>29</v>
      </c>
      <c r="C214" s="74" t="s">
        <v>31</v>
      </c>
      <c r="D214" s="74" t="s">
        <v>18</v>
      </c>
      <c r="E214" s="293" t="s">
        <v>33</v>
      </c>
      <c r="F214" s="293"/>
      <c r="G214" s="293" t="s">
        <v>24</v>
      </c>
      <c r="H214" s="294"/>
      <c r="I214" s="45"/>
      <c r="J214" s="42" t="s">
        <v>0</v>
      </c>
      <c r="K214" s="43"/>
      <c r="L214" s="43"/>
      <c r="M214" s="44"/>
      <c r="N214" s="2"/>
      <c r="V214" s="50"/>
    </row>
    <row r="215" spans="1:22" ht="13.8" thickBot="1" x14ac:dyDescent="0.3">
      <c r="A215" s="291"/>
      <c r="B215" s="7"/>
      <c r="C215" s="7"/>
      <c r="D215" s="4"/>
      <c r="E215" s="7"/>
      <c r="F215" s="7"/>
      <c r="G215" s="295"/>
      <c r="H215" s="296"/>
      <c r="I215" s="297"/>
      <c r="J215" s="40" t="s">
        <v>37</v>
      </c>
      <c r="K215" s="40"/>
      <c r="L215" s="40"/>
      <c r="M215" s="41"/>
      <c r="N215" s="2"/>
      <c r="V215" s="50">
        <v>0</v>
      </c>
    </row>
    <row r="216" spans="1:22" ht="21" thickBot="1" x14ac:dyDescent="0.3">
      <c r="A216" s="291"/>
      <c r="B216" s="75" t="s">
        <v>30</v>
      </c>
      <c r="C216" s="75" t="s">
        <v>32</v>
      </c>
      <c r="D216" s="75" t="s">
        <v>17</v>
      </c>
      <c r="E216" s="298" t="s">
        <v>34</v>
      </c>
      <c r="F216" s="298"/>
      <c r="G216" s="299"/>
      <c r="H216" s="300"/>
      <c r="I216" s="301"/>
      <c r="J216" s="12" t="s">
        <v>38</v>
      </c>
      <c r="K216" s="13"/>
      <c r="L216" s="13"/>
      <c r="M216" s="14"/>
      <c r="N216" s="2"/>
      <c r="V216" s="50"/>
    </row>
    <row r="217" spans="1:22" ht="13.8" thickBot="1" x14ac:dyDescent="0.3">
      <c r="A217" s="292"/>
      <c r="B217" s="8"/>
      <c r="C217" s="8"/>
      <c r="D217" s="9"/>
      <c r="E217" s="10" t="s">
        <v>2</v>
      </c>
      <c r="F217" s="11"/>
      <c r="G217" s="302"/>
      <c r="H217" s="303"/>
      <c r="I217" s="304"/>
      <c r="J217" s="12" t="s">
        <v>39</v>
      </c>
      <c r="K217" s="13"/>
      <c r="L217" s="13"/>
      <c r="M217" s="14"/>
      <c r="N217" s="2"/>
      <c r="V217" s="50"/>
    </row>
    <row r="218" spans="1:22" ht="21.6" thickTop="1" thickBot="1" x14ac:dyDescent="0.3">
      <c r="A218" s="290">
        <f t="shared" ref="A218" si="47">A214+1</f>
        <v>51</v>
      </c>
      <c r="B218" s="74" t="s">
        <v>29</v>
      </c>
      <c r="C218" s="74" t="s">
        <v>31</v>
      </c>
      <c r="D218" s="74" t="s">
        <v>18</v>
      </c>
      <c r="E218" s="293" t="s">
        <v>33</v>
      </c>
      <c r="F218" s="293"/>
      <c r="G218" s="293" t="s">
        <v>24</v>
      </c>
      <c r="H218" s="294"/>
      <c r="I218" s="45"/>
      <c r="J218" s="42" t="s">
        <v>0</v>
      </c>
      <c r="K218" s="43"/>
      <c r="L218" s="43"/>
      <c r="M218" s="44"/>
      <c r="N218" s="2"/>
      <c r="V218" s="50"/>
    </row>
    <row r="219" spans="1:22" ht="13.8" thickBot="1" x14ac:dyDescent="0.3">
      <c r="A219" s="291"/>
      <c r="B219" s="7"/>
      <c r="C219" s="7"/>
      <c r="D219" s="4"/>
      <c r="E219" s="7"/>
      <c r="F219" s="7"/>
      <c r="G219" s="295"/>
      <c r="H219" s="296"/>
      <c r="I219" s="297"/>
      <c r="J219" s="40" t="s">
        <v>37</v>
      </c>
      <c r="K219" s="40"/>
      <c r="L219" s="40"/>
      <c r="M219" s="41"/>
      <c r="N219" s="2"/>
      <c r="V219" s="50">
        <v>0</v>
      </c>
    </row>
    <row r="220" spans="1:22" ht="21" thickBot="1" x14ac:dyDescent="0.3">
      <c r="A220" s="291"/>
      <c r="B220" s="75" t="s">
        <v>30</v>
      </c>
      <c r="C220" s="75" t="s">
        <v>32</v>
      </c>
      <c r="D220" s="75" t="s">
        <v>17</v>
      </c>
      <c r="E220" s="298" t="s">
        <v>34</v>
      </c>
      <c r="F220" s="298"/>
      <c r="G220" s="299"/>
      <c r="H220" s="300"/>
      <c r="I220" s="301"/>
      <c r="J220" s="12" t="s">
        <v>38</v>
      </c>
      <c r="K220" s="13"/>
      <c r="L220" s="13"/>
      <c r="M220" s="14"/>
      <c r="N220" s="2"/>
      <c r="V220" s="50"/>
    </row>
    <row r="221" spans="1:22" ht="13.8" thickBot="1" x14ac:dyDescent="0.3">
      <c r="A221" s="292"/>
      <c r="B221" s="8"/>
      <c r="C221" s="8"/>
      <c r="D221" s="9"/>
      <c r="E221" s="10" t="s">
        <v>2</v>
      </c>
      <c r="F221" s="11"/>
      <c r="G221" s="302"/>
      <c r="H221" s="303"/>
      <c r="I221" s="304"/>
      <c r="J221" s="12" t="s">
        <v>39</v>
      </c>
      <c r="K221" s="13"/>
      <c r="L221" s="13"/>
      <c r="M221" s="14"/>
      <c r="N221" s="2"/>
      <c r="V221" s="50"/>
    </row>
    <row r="222" spans="1:22" ht="21.6" thickTop="1" thickBot="1" x14ac:dyDescent="0.3">
      <c r="A222" s="290">
        <f t="shared" ref="A222" si="48">A218+1</f>
        <v>52</v>
      </c>
      <c r="B222" s="74" t="s">
        <v>29</v>
      </c>
      <c r="C222" s="74" t="s">
        <v>31</v>
      </c>
      <c r="D222" s="74" t="s">
        <v>18</v>
      </c>
      <c r="E222" s="293" t="s">
        <v>33</v>
      </c>
      <c r="F222" s="293"/>
      <c r="G222" s="293" t="s">
        <v>24</v>
      </c>
      <c r="H222" s="294"/>
      <c r="I222" s="45"/>
      <c r="J222" s="42" t="s">
        <v>0</v>
      </c>
      <c r="K222" s="43"/>
      <c r="L222" s="43"/>
      <c r="M222" s="44"/>
      <c r="N222" s="2"/>
      <c r="V222" s="50"/>
    </row>
    <row r="223" spans="1:22" ht="13.8" thickBot="1" x14ac:dyDescent="0.3">
      <c r="A223" s="291"/>
      <c r="B223" s="7"/>
      <c r="C223" s="7"/>
      <c r="D223" s="4"/>
      <c r="E223" s="7"/>
      <c r="F223" s="7"/>
      <c r="G223" s="295"/>
      <c r="H223" s="296"/>
      <c r="I223" s="297"/>
      <c r="J223" s="40" t="s">
        <v>37</v>
      </c>
      <c r="K223" s="40"/>
      <c r="L223" s="40"/>
      <c r="M223" s="41"/>
      <c r="N223" s="2"/>
      <c r="V223" s="50">
        <v>0</v>
      </c>
    </row>
    <row r="224" spans="1:22" ht="21" thickBot="1" x14ac:dyDescent="0.3">
      <c r="A224" s="291"/>
      <c r="B224" s="75" t="s">
        <v>30</v>
      </c>
      <c r="C224" s="75" t="s">
        <v>32</v>
      </c>
      <c r="D224" s="75" t="s">
        <v>17</v>
      </c>
      <c r="E224" s="298" t="s">
        <v>34</v>
      </c>
      <c r="F224" s="298"/>
      <c r="G224" s="299"/>
      <c r="H224" s="300"/>
      <c r="I224" s="301"/>
      <c r="J224" s="12" t="s">
        <v>38</v>
      </c>
      <c r="K224" s="13"/>
      <c r="L224" s="13"/>
      <c r="M224" s="14"/>
      <c r="N224" s="2"/>
      <c r="V224" s="50"/>
    </row>
    <row r="225" spans="1:22" ht="13.8" thickBot="1" x14ac:dyDescent="0.3">
      <c r="A225" s="292"/>
      <c r="B225" s="8"/>
      <c r="C225" s="8"/>
      <c r="D225" s="9"/>
      <c r="E225" s="10" t="s">
        <v>2</v>
      </c>
      <c r="F225" s="11"/>
      <c r="G225" s="302"/>
      <c r="H225" s="303"/>
      <c r="I225" s="304"/>
      <c r="J225" s="12" t="s">
        <v>39</v>
      </c>
      <c r="K225" s="13"/>
      <c r="L225" s="13"/>
      <c r="M225" s="14"/>
      <c r="N225" s="2"/>
      <c r="V225" s="50"/>
    </row>
    <row r="226" spans="1:22" ht="21.6" thickTop="1" thickBot="1" x14ac:dyDescent="0.3">
      <c r="A226" s="290">
        <f t="shared" ref="A226" si="49">A222+1</f>
        <v>53</v>
      </c>
      <c r="B226" s="74" t="s">
        <v>29</v>
      </c>
      <c r="C226" s="74" t="s">
        <v>31</v>
      </c>
      <c r="D226" s="74" t="s">
        <v>18</v>
      </c>
      <c r="E226" s="293" t="s">
        <v>33</v>
      </c>
      <c r="F226" s="293"/>
      <c r="G226" s="293" t="s">
        <v>24</v>
      </c>
      <c r="H226" s="294"/>
      <c r="I226" s="45"/>
      <c r="J226" s="42" t="s">
        <v>0</v>
      </c>
      <c r="K226" s="43"/>
      <c r="L226" s="43"/>
      <c r="M226" s="44"/>
      <c r="N226" s="2"/>
      <c r="V226" s="50"/>
    </row>
    <row r="227" spans="1:22" ht="13.8" thickBot="1" x14ac:dyDescent="0.3">
      <c r="A227" s="291"/>
      <c r="B227" s="7"/>
      <c r="C227" s="7"/>
      <c r="D227" s="4"/>
      <c r="E227" s="7"/>
      <c r="F227" s="7"/>
      <c r="G227" s="295"/>
      <c r="H227" s="296"/>
      <c r="I227" s="297"/>
      <c r="J227" s="40" t="s">
        <v>37</v>
      </c>
      <c r="K227" s="40"/>
      <c r="L227" s="40"/>
      <c r="M227" s="41"/>
      <c r="N227" s="2"/>
      <c r="V227" s="50">
        <v>0</v>
      </c>
    </row>
    <row r="228" spans="1:22" ht="21" thickBot="1" x14ac:dyDescent="0.3">
      <c r="A228" s="291"/>
      <c r="B228" s="75" t="s">
        <v>30</v>
      </c>
      <c r="C228" s="75" t="s">
        <v>32</v>
      </c>
      <c r="D228" s="75" t="s">
        <v>17</v>
      </c>
      <c r="E228" s="298" t="s">
        <v>34</v>
      </c>
      <c r="F228" s="298"/>
      <c r="G228" s="299"/>
      <c r="H228" s="300"/>
      <c r="I228" s="301"/>
      <c r="J228" s="12" t="s">
        <v>38</v>
      </c>
      <c r="K228" s="13"/>
      <c r="L228" s="13"/>
      <c r="M228" s="14"/>
      <c r="N228" s="2"/>
      <c r="V228" s="50"/>
    </row>
    <row r="229" spans="1:22" ht="13.8" thickBot="1" x14ac:dyDescent="0.3">
      <c r="A229" s="292"/>
      <c r="B229" s="8"/>
      <c r="C229" s="8"/>
      <c r="D229" s="9"/>
      <c r="E229" s="10" t="s">
        <v>2</v>
      </c>
      <c r="F229" s="11"/>
      <c r="G229" s="302"/>
      <c r="H229" s="303"/>
      <c r="I229" s="304"/>
      <c r="J229" s="12" t="s">
        <v>39</v>
      </c>
      <c r="K229" s="13"/>
      <c r="L229" s="13"/>
      <c r="M229" s="14"/>
      <c r="N229" s="2"/>
      <c r="V229" s="50"/>
    </row>
    <row r="230" spans="1:22" ht="21.6" thickTop="1" thickBot="1" x14ac:dyDescent="0.3">
      <c r="A230" s="290">
        <f t="shared" ref="A230" si="50">A226+1</f>
        <v>54</v>
      </c>
      <c r="B230" s="74" t="s">
        <v>29</v>
      </c>
      <c r="C230" s="74" t="s">
        <v>31</v>
      </c>
      <c r="D230" s="74" t="s">
        <v>18</v>
      </c>
      <c r="E230" s="293" t="s">
        <v>33</v>
      </c>
      <c r="F230" s="293"/>
      <c r="G230" s="293" t="s">
        <v>24</v>
      </c>
      <c r="H230" s="294"/>
      <c r="I230" s="45"/>
      <c r="J230" s="42" t="s">
        <v>0</v>
      </c>
      <c r="K230" s="43"/>
      <c r="L230" s="43"/>
      <c r="M230" s="44"/>
      <c r="N230" s="2"/>
      <c r="V230" s="50"/>
    </row>
    <row r="231" spans="1:22" ht="13.8" thickBot="1" x14ac:dyDescent="0.3">
      <c r="A231" s="291"/>
      <c r="B231" s="7"/>
      <c r="C231" s="7"/>
      <c r="D231" s="4"/>
      <c r="E231" s="7"/>
      <c r="F231" s="7"/>
      <c r="G231" s="295"/>
      <c r="H231" s="296"/>
      <c r="I231" s="297"/>
      <c r="J231" s="40" t="s">
        <v>37</v>
      </c>
      <c r="K231" s="40"/>
      <c r="L231" s="40"/>
      <c r="M231" s="41"/>
      <c r="N231" s="2"/>
      <c r="V231" s="50">
        <v>0</v>
      </c>
    </row>
    <row r="232" spans="1:22" ht="21" thickBot="1" x14ac:dyDescent="0.3">
      <c r="A232" s="291"/>
      <c r="B232" s="75" t="s">
        <v>30</v>
      </c>
      <c r="C232" s="75" t="s">
        <v>32</v>
      </c>
      <c r="D232" s="75" t="s">
        <v>17</v>
      </c>
      <c r="E232" s="298" t="s">
        <v>34</v>
      </c>
      <c r="F232" s="298"/>
      <c r="G232" s="299"/>
      <c r="H232" s="300"/>
      <c r="I232" s="301"/>
      <c r="J232" s="12" t="s">
        <v>38</v>
      </c>
      <c r="K232" s="13"/>
      <c r="L232" s="13"/>
      <c r="M232" s="14"/>
      <c r="N232" s="2"/>
      <c r="V232" s="50"/>
    </row>
    <row r="233" spans="1:22" ht="13.8" thickBot="1" x14ac:dyDescent="0.3">
      <c r="A233" s="292"/>
      <c r="B233" s="8"/>
      <c r="C233" s="8"/>
      <c r="D233" s="9"/>
      <c r="E233" s="10" t="s">
        <v>2</v>
      </c>
      <c r="F233" s="11"/>
      <c r="G233" s="302"/>
      <c r="H233" s="303"/>
      <c r="I233" s="304"/>
      <c r="J233" s="12" t="s">
        <v>39</v>
      </c>
      <c r="K233" s="13"/>
      <c r="L233" s="13"/>
      <c r="M233" s="14"/>
      <c r="N233" s="2"/>
      <c r="V233" s="50"/>
    </row>
    <row r="234" spans="1:22" ht="21.6" thickTop="1" thickBot="1" x14ac:dyDescent="0.3">
      <c r="A234" s="290">
        <f t="shared" ref="A234" si="51">A230+1</f>
        <v>55</v>
      </c>
      <c r="B234" s="74" t="s">
        <v>29</v>
      </c>
      <c r="C234" s="74" t="s">
        <v>31</v>
      </c>
      <c r="D234" s="74" t="s">
        <v>18</v>
      </c>
      <c r="E234" s="293" t="s">
        <v>33</v>
      </c>
      <c r="F234" s="293"/>
      <c r="G234" s="293" t="s">
        <v>24</v>
      </c>
      <c r="H234" s="294"/>
      <c r="I234" s="45"/>
      <c r="J234" s="42" t="s">
        <v>0</v>
      </c>
      <c r="K234" s="43"/>
      <c r="L234" s="43"/>
      <c r="M234" s="44"/>
      <c r="N234" s="2"/>
      <c r="V234" s="50"/>
    </row>
    <row r="235" spans="1:22" ht="13.8" thickBot="1" x14ac:dyDescent="0.3">
      <c r="A235" s="291"/>
      <c r="B235" s="7"/>
      <c r="C235" s="7"/>
      <c r="D235" s="4"/>
      <c r="E235" s="7"/>
      <c r="F235" s="7"/>
      <c r="G235" s="295"/>
      <c r="H235" s="296"/>
      <c r="I235" s="297"/>
      <c r="J235" s="40" t="s">
        <v>37</v>
      </c>
      <c r="K235" s="40"/>
      <c r="L235" s="40"/>
      <c r="M235" s="41"/>
      <c r="N235" s="2"/>
      <c r="V235" s="50">
        <v>0</v>
      </c>
    </row>
    <row r="236" spans="1:22" ht="21" thickBot="1" x14ac:dyDescent="0.3">
      <c r="A236" s="291"/>
      <c r="B236" s="75" t="s">
        <v>30</v>
      </c>
      <c r="C236" s="75" t="s">
        <v>32</v>
      </c>
      <c r="D236" s="75" t="s">
        <v>17</v>
      </c>
      <c r="E236" s="298" t="s">
        <v>34</v>
      </c>
      <c r="F236" s="298"/>
      <c r="G236" s="299"/>
      <c r="H236" s="300"/>
      <c r="I236" s="301"/>
      <c r="J236" s="12" t="s">
        <v>38</v>
      </c>
      <c r="K236" s="13"/>
      <c r="L236" s="13"/>
      <c r="M236" s="14"/>
      <c r="N236" s="2"/>
      <c r="V236" s="50"/>
    </row>
    <row r="237" spans="1:22" ht="13.8" thickBot="1" x14ac:dyDescent="0.3">
      <c r="A237" s="292"/>
      <c r="B237" s="8"/>
      <c r="C237" s="8"/>
      <c r="D237" s="9"/>
      <c r="E237" s="10" t="s">
        <v>2</v>
      </c>
      <c r="F237" s="11"/>
      <c r="G237" s="302"/>
      <c r="H237" s="303"/>
      <c r="I237" s="304"/>
      <c r="J237" s="12" t="s">
        <v>39</v>
      </c>
      <c r="K237" s="13"/>
      <c r="L237" s="13"/>
      <c r="M237" s="14"/>
      <c r="N237" s="2"/>
      <c r="V237" s="50"/>
    </row>
    <row r="238" spans="1:22" ht="21.6" thickTop="1" thickBot="1" x14ac:dyDescent="0.3">
      <c r="A238" s="290">
        <f t="shared" ref="A238" si="52">A234+1</f>
        <v>56</v>
      </c>
      <c r="B238" s="74" t="s">
        <v>29</v>
      </c>
      <c r="C238" s="74" t="s">
        <v>31</v>
      </c>
      <c r="D238" s="74" t="s">
        <v>18</v>
      </c>
      <c r="E238" s="293" t="s">
        <v>33</v>
      </c>
      <c r="F238" s="293"/>
      <c r="G238" s="293" t="s">
        <v>24</v>
      </c>
      <c r="H238" s="294"/>
      <c r="I238" s="45"/>
      <c r="J238" s="42" t="s">
        <v>0</v>
      </c>
      <c r="K238" s="43"/>
      <c r="L238" s="43"/>
      <c r="M238" s="44"/>
      <c r="N238" s="2"/>
      <c r="V238" s="50"/>
    </row>
    <row r="239" spans="1:22" ht="13.8" thickBot="1" x14ac:dyDescent="0.3">
      <c r="A239" s="291"/>
      <c r="B239" s="7"/>
      <c r="C239" s="7"/>
      <c r="D239" s="4"/>
      <c r="E239" s="7"/>
      <c r="F239" s="7"/>
      <c r="G239" s="295"/>
      <c r="H239" s="296"/>
      <c r="I239" s="297"/>
      <c r="J239" s="40" t="s">
        <v>37</v>
      </c>
      <c r="K239" s="40"/>
      <c r="L239" s="40"/>
      <c r="M239" s="41"/>
      <c r="N239" s="2"/>
      <c r="V239" s="50">
        <v>0</v>
      </c>
    </row>
    <row r="240" spans="1:22" ht="21" thickBot="1" x14ac:dyDescent="0.3">
      <c r="A240" s="291"/>
      <c r="B240" s="75" t="s">
        <v>30</v>
      </c>
      <c r="C240" s="75" t="s">
        <v>32</v>
      </c>
      <c r="D240" s="75" t="s">
        <v>17</v>
      </c>
      <c r="E240" s="298" t="s">
        <v>34</v>
      </c>
      <c r="F240" s="298"/>
      <c r="G240" s="299"/>
      <c r="H240" s="300"/>
      <c r="I240" s="301"/>
      <c r="J240" s="12" t="s">
        <v>38</v>
      </c>
      <c r="K240" s="13"/>
      <c r="L240" s="13"/>
      <c r="M240" s="14"/>
      <c r="N240" s="2"/>
      <c r="V240" s="50"/>
    </row>
    <row r="241" spans="1:22" ht="13.8" thickBot="1" x14ac:dyDescent="0.3">
      <c r="A241" s="292"/>
      <c r="B241" s="8"/>
      <c r="C241" s="8"/>
      <c r="D241" s="9"/>
      <c r="E241" s="10" t="s">
        <v>2</v>
      </c>
      <c r="F241" s="11"/>
      <c r="G241" s="302"/>
      <c r="H241" s="303"/>
      <c r="I241" s="304"/>
      <c r="J241" s="12" t="s">
        <v>39</v>
      </c>
      <c r="K241" s="13"/>
      <c r="L241" s="13"/>
      <c r="M241" s="14"/>
      <c r="N241" s="2"/>
      <c r="V241" s="50"/>
    </row>
    <row r="242" spans="1:22" ht="21.6" thickTop="1" thickBot="1" x14ac:dyDescent="0.3">
      <c r="A242" s="290">
        <f t="shared" ref="A242" si="53">A238+1</f>
        <v>57</v>
      </c>
      <c r="B242" s="74" t="s">
        <v>29</v>
      </c>
      <c r="C242" s="74" t="s">
        <v>31</v>
      </c>
      <c r="D242" s="74" t="s">
        <v>18</v>
      </c>
      <c r="E242" s="293" t="s">
        <v>33</v>
      </c>
      <c r="F242" s="293"/>
      <c r="G242" s="293" t="s">
        <v>24</v>
      </c>
      <c r="H242" s="294"/>
      <c r="I242" s="45"/>
      <c r="J242" s="42" t="s">
        <v>0</v>
      </c>
      <c r="K242" s="43"/>
      <c r="L242" s="43"/>
      <c r="M242" s="44"/>
      <c r="N242" s="2"/>
      <c r="V242" s="50"/>
    </row>
    <row r="243" spans="1:22" ht="13.8" thickBot="1" x14ac:dyDescent="0.3">
      <c r="A243" s="291"/>
      <c r="B243" s="7"/>
      <c r="C243" s="7"/>
      <c r="D243" s="4"/>
      <c r="E243" s="7"/>
      <c r="F243" s="7"/>
      <c r="G243" s="295"/>
      <c r="H243" s="296"/>
      <c r="I243" s="297"/>
      <c r="J243" s="40" t="s">
        <v>37</v>
      </c>
      <c r="K243" s="40"/>
      <c r="L243" s="40"/>
      <c r="M243" s="41"/>
      <c r="N243" s="2"/>
      <c r="V243" s="50">
        <v>0</v>
      </c>
    </row>
    <row r="244" spans="1:22" ht="21" thickBot="1" x14ac:dyDescent="0.3">
      <c r="A244" s="291"/>
      <c r="B244" s="75" t="s">
        <v>30</v>
      </c>
      <c r="C244" s="75" t="s">
        <v>32</v>
      </c>
      <c r="D244" s="75" t="s">
        <v>17</v>
      </c>
      <c r="E244" s="298" t="s">
        <v>34</v>
      </c>
      <c r="F244" s="298"/>
      <c r="G244" s="299"/>
      <c r="H244" s="300"/>
      <c r="I244" s="301"/>
      <c r="J244" s="12" t="s">
        <v>38</v>
      </c>
      <c r="K244" s="13"/>
      <c r="L244" s="13"/>
      <c r="M244" s="14"/>
      <c r="N244" s="2"/>
      <c r="V244" s="50"/>
    </row>
    <row r="245" spans="1:22" ht="13.8" thickBot="1" x14ac:dyDescent="0.3">
      <c r="A245" s="292"/>
      <c r="B245" s="8"/>
      <c r="C245" s="8"/>
      <c r="D245" s="9"/>
      <c r="E245" s="10" t="s">
        <v>2</v>
      </c>
      <c r="F245" s="11"/>
      <c r="G245" s="302"/>
      <c r="H245" s="303"/>
      <c r="I245" s="304"/>
      <c r="J245" s="12" t="s">
        <v>39</v>
      </c>
      <c r="K245" s="13"/>
      <c r="L245" s="13"/>
      <c r="M245" s="14"/>
      <c r="N245" s="2"/>
      <c r="V245" s="50"/>
    </row>
    <row r="246" spans="1:22" ht="21.6" thickTop="1" thickBot="1" x14ac:dyDescent="0.3">
      <c r="A246" s="290">
        <f t="shared" ref="A246" si="54">A242+1</f>
        <v>58</v>
      </c>
      <c r="B246" s="74" t="s">
        <v>29</v>
      </c>
      <c r="C246" s="74" t="s">
        <v>31</v>
      </c>
      <c r="D246" s="74" t="s">
        <v>18</v>
      </c>
      <c r="E246" s="293" t="s">
        <v>33</v>
      </c>
      <c r="F246" s="293"/>
      <c r="G246" s="293" t="s">
        <v>24</v>
      </c>
      <c r="H246" s="294"/>
      <c r="I246" s="45"/>
      <c r="J246" s="42" t="s">
        <v>0</v>
      </c>
      <c r="K246" s="43"/>
      <c r="L246" s="43"/>
      <c r="M246" s="44"/>
      <c r="N246" s="2"/>
      <c r="V246" s="50"/>
    </row>
    <row r="247" spans="1:22" ht="13.8" thickBot="1" x14ac:dyDescent="0.3">
      <c r="A247" s="291"/>
      <c r="B247" s="7"/>
      <c r="C247" s="7"/>
      <c r="D247" s="4"/>
      <c r="E247" s="7"/>
      <c r="F247" s="7"/>
      <c r="G247" s="295"/>
      <c r="H247" s="296"/>
      <c r="I247" s="297"/>
      <c r="J247" s="40" t="s">
        <v>37</v>
      </c>
      <c r="K247" s="40"/>
      <c r="L247" s="40"/>
      <c r="M247" s="41"/>
      <c r="N247" s="2"/>
      <c r="V247" s="50">
        <v>0</v>
      </c>
    </row>
    <row r="248" spans="1:22" ht="21" thickBot="1" x14ac:dyDescent="0.3">
      <c r="A248" s="291"/>
      <c r="B248" s="75" t="s">
        <v>30</v>
      </c>
      <c r="C248" s="75" t="s">
        <v>32</v>
      </c>
      <c r="D248" s="75" t="s">
        <v>17</v>
      </c>
      <c r="E248" s="298" t="s">
        <v>34</v>
      </c>
      <c r="F248" s="298"/>
      <c r="G248" s="299"/>
      <c r="H248" s="300"/>
      <c r="I248" s="301"/>
      <c r="J248" s="12" t="s">
        <v>38</v>
      </c>
      <c r="K248" s="13"/>
      <c r="L248" s="13"/>
      <c r="M248" s="14"/>
      <c r="N248" s="2"/>
      <c r="V248" s="50"/>
    </row>
    <row r="249" spans="1:22" ht="13.8" thickBot="1" x14ac:dyDescent="0.3">
      <c r="A249" s="292"/>
      <c r="B249" s="8"/>
      <c r="C249" s="8"/>
      <c r="D249" s="9"/>
      <c r="E249" s="10" t="s">
        <v>2</v>
      </c>
      <c r="F249" s="11"/>
      <c r="G249" s="302"/>
      <c r="H249" s="303"/>
      <c r="I249" s="304"/>
      <c r="J249" s="12" t="s">
        <v>39</v>
      </c>
      <c r="K249" s="13"/>
      <c r="L249" s="13"/>
      <c r="M249" s="14"/>
      <c r="N249" s="2"/>
      <c r="V249" s="50"/>
    </row>
    <row r="250" spans="1:22" ht="21.6" thickTop="1" thickBot="1" x14ac:dyDescent="0.3">
      <c r="A250" s="290">
        <f t="shared" ref="A250" si="55">A246+1</f>
        <v>59</v>
      </c>
      <c r="B250" s="74" t="s">
        <v>29</v>
      </c>
      <c r="C250" s="74" t="s">
        <v>31</v>
      </c>
      <c r="D250" s="74" t="s">
        <v>18</v>
      </c>
      <c r="E250" s="293" t="s">
        <v>33</v>
      </c>
      <c r="F250" s="293"/>
      <c r="G250" s="293" t="s">
        <v>24</v>
      </c>
      <c r="H250" s="294"/>
      <c r="I250" s="45"/>
      <c r="J250" s="42" t="s">
        <v>0</v>
      </c>
      <c r="K250" s="43"/>
      <c r="L250" s="43"/>
      <c r="M250" s="44"/>
      <c r="N250" s="2"/>
      <c r="V250" s="50"/>
    </row>
    <row r="251" spans="1:22" ht="13.8" thickBot="1" x14ac:dyDescent="0.3">
      <c r="A251" s="291"/>
      <c r="B251" s="7"/>
      <c r="C251" s="7"/>
      <c r="D251" s="4"/>
      <c r="E251" s="7"/>
      <c r="F251" s="7"/>
      <c r="G251" s="295"/>
      <c r="H251" s="296"/>
      <c r="I251" s="297"/>
      <c r="J251" s="40" t="s">
        <v>37</v>
      </c>
      <c r="K251" s="40"/>
      <c r="L251" s="40"/>
      <c r="M251" s="41"/>
      <c r="N251" s="2"/>
      <c r="V251" s="50">
        <v>0</v>
      </c>
    </row>
    <row r="252" spans="1:22" ht="21" thickBot="1" x14ac:dyDescent="0.3">
      <c r="A252" s="291"/>
      <c r="B252" s="75" t="s">
        <v>30</v>
      </c>
      <c r="C252" s="75" t="s">
        <v>32</v>
      </c>
      <c r="D252" s="75" t="s">
        <v>17</v>
      </c>
      <c r="E252" s="298" t="s">
        <v>34</v>
      </c>
      <c r="F252" s="298"/>
      <c r="G252" s="299"/>
      <c r="H252" s="300"/>
      <c r="I252" s="301"/>
      <c r="J252" s="12" t="s">
        <v>38</v>
      </c>
      <c r="K252" s="13"/>
      <c r="L252" s="13"/>
      <c r="M252" s="14"/>
      <c r="N252" s="2"/>
      <c r="V252" s="50"/>
    </row>
    <row r="253" spans="1:22" ht="13.8" thickBot="1" x14ac:dyDescent="0.3">
      <c r="A253" s="292"/>
      <c r="B253" s="8"/>
      <c r="C253" s="8"/>
      <c r="D253" s="9"/>
      <c r="E253" s="10" t="s">
        <v>2</v>
      </c>
      <c r="F253" s="11"/>
      <c r="G253" s="302"/>
      <c r="H253" s="303"/>
      <c r="I253" s="304"/>
      <c r="J253" s="12" t="s">
        <v>39</v>
      </c>
      <c r="K253" s="13"/>
      <c r="L253" s="13"/>
      <c r="M253" s="14"/>
      <c r="N253" s="2"/>
      <c r="V253" s="50"/>
    </row>
    <row r="254" spans="1:22" ht="21.6" thickTop="1" thickBot="1" x14ac:dyDescent="0.3">
      <c r="A254" s="290">
        <f t="shared" ref="A254" si="56">A250+1</f>
        <v>60</v>
      </c>
      <c r="B254" s="74" t="s">
        <v>29</v>
      </c>
      <c r="C254" s="74" t="s">
        <v>31</v>
      </c>
      <c r="D254" s="74" t="s">
        <v>18</v>
      </c>
      <c r="E254" s="293" t="s">
        <v>33</v>
      </c>
      <c r="F254" s="293"/>
      <c r="G254" s="293" t="s">
        <v>24</v>
      </c>
      <c r="H254" s="294"/>
      <c r="I254" s="45"/>
      <c r="J254" s="42" t="s">
        <v>0</v>
      </c>
      <c r="K254" s="43"/>
      <c r="L254" s="43"/>
      <c r="M254" s="44"/>
      <c r="N254" s="2"/>
      <c r="V254" s="50"/>
    </row>
    <row r="255" spans="1:22" ht="13.8" thickBot="1" x14ac:dyDescent="0.3">
      <c r="A255" s="291"/>
      <c r="B255" s="7"/>
      <c r="C255" s="7"/>
      <c r="D255" s="4"/>
      <c r="E255" s="7"/>
      <c r="F255" s="7"/>
      <c r="G255" s="295"/>
      <c r="H255" s="296"/>
      <c r="I255" s="297"/>
      <c r="J255" s="40" t="s">
        <v>37</v>
      </c>
      <c r="K255" s="40"/>
      <c r="L255" s="40"/>
      <c r="M255" s="41"/>
      <c r="N255" s="2"/>
      <c r="V255" s="50">
        <v>0</v>
      </c>
    </row>
    <row r="256" spans="1:22" ht="21" thickBot="1" x14ac:dyDescent="0.3">
      <c r="A256" s="291"/>
      <c r="B256" s="75" t="s">
        <v>30</v>
      </c>
      <c r="C256" s="75" t="s">
        <v>32</v>
      </c>
      <c r="D256" s="75" t="s">
        <v>17</v>
      </c>
      <c r="E256" s="298" t="s">
        <v>34</v>
      </c>
      <c r="F256" s="298"/>
      <c r="G256" s="299"/>
      <c r="H256" s="300"/>
      <c r="I256" s="301"/>
      <c r="J256" s="12" t="s">
        <v>38</v>
      </c>
      <c r="K256" s="13"/>
      <c r="L256" s="13"/>
      <c r="M256" s="14"/>
      <c r="N256" s="2"/>
      <c r="V256" s="50"/>
    </row>
    <row r="257" spans="1:22" ht="13.8" thickBot="1" x14ac:dyDescent="0.3">
      <c r="A257" s="292"/>
      <c r="B257" s="8"/>
      <c r="C257" s="8"/>
      <c r="D257" s="9"/>
      <c r="E257" s="10" t="s">
        <v>2</v>
      </c>
      <c r="F257" s="11"/>
      <c r="G257" s="302"/>
      <c r="H257" s="303"/>
      <c r="I257" s="304"/>
      <c r="J257" s="12" t="s">
        <v>39</v>
      </c>
      <c r="K257" s="13"/>
      <c r="L257" s="13"/>
      <c r="M257" s="14"/>
      <c r="N257" s="2"/>
      <c r="V257" s="50"/>
    </row>
    <row r="258" spans="1:22" ht="21.6" thickTop="1" thickBot="1" x14ac:dyDescent="0.3">
      <c r="A258" s="290">
        <f t="shared" ref="A258" si="57">A254+1</f>
        <v>61</v>
      </c>
      <c r="B258" s="74" t="s">
        <v>29</v>
      </c>
      <c r="C258" s="74" t="s">
        <v>31</v>
      </c>
      <c r="D258" s="74" t="s">
        <v>18</v>
      </c>
      <c r="E258" s="293" t="s">
        <v>33</v>
      </c>
      <c r="F258" s="293"/>
      <c r="G258" s="293" t="s">
        <v>24</v>
      </c>
      <c r="H258" s="294"/>
      <c r="I258" s="45"/>
      <c r="J258" s="42" t="s">
        <v>0</v>
      </c>
      <c r="K258" s="43"/>
      <c r="L258" s="43"/>
      <c r="M258" s="44"/>
      <c r="N258" s="2"/>
      <c r="V258" s="50"/>
    </row>
    <row r="259" spans="1:22" ht="13.8" thickBot="1" x14ac:dyDescent="0.3">
      <c r="A259" s="291"/>
      <c r="B259" s="7"/>
      <c r="C259" s="7"/>
      <c r="D259" s="4"/>
      <c r="E259" s="7"/>
      <c r="F259" s="7"/>
      <c r="G259" s="295"/>
      <c r="H259" s="296"/>
      <c r="I259" s="297"/>
      <c r="J259" s="40" t="s">
        <v>37</v>
      </c>
      <c r="K259" s="40"/>
      <c r="L259" s="40"/>
      <c r="M259" s="41"/>
      <c r="N259" s="2"/>
      <c r="V259" s="50">
        <v>0</v>
      </c>
    </row>
    <row r="260" spans="1:22" ht="21" thickBot="1" x14ac:dyDescent="0.3">
      <c r="A260" s="291"/>
      <c r="B260" s="75" t="s">
        <v>30</v>
      </c>
      <c r="C260" s="75" t="s">
        <v>32</v>
      </c>
      <c r="D260" s="75" t="s">
        <v>17</v>
      </c>
      <c r="E260" s="298" t="s">
        <v>34</v>
      </c>
      <c r="F260" s="298"/>
      <c r="G260" s="299"/>
      <c r="H260" s="300"/>
      <c r="I260" s="301"/>
      <c r="J260" s="12" t="s">
        <v>38</v>
      </c>
      <c r="K260" s="13"/>
      <c r="L260" s="13"/>
      <c r="M260" s="14"/>
      <c r="N260" s="2"/>
      <c r="V260" s="50"/>
    </row>
    <row r="261" spans="1:22" ht="13.8" thickBot="1" x14ac:dyDescent="0.3">
      <c r="A261" s="292"/>
      <c r="B261" s="8"/>
      <c r="C261" s="8"/>
      <c r="D261" s="9"/>
      <c r="E261" s="10" t="s">
        <v>2</v>
      </c>
      <c r="F261" s="11"/>
      <c r="G261" s="302"/>
      <c r="H261" s="303"/>
      <c r="I261" s="304"/>
      <c r="J261" s="12" t="s">
        <v>39</v>
      </c>
      <c r="K261" s="13"/>
      <c r="L261" s="13"/>
      <c r="M261" s="14"/>
      <c r="N261" s="2"/>
      <c r="V261" s="50"/>
    </row>
    <row r="262" spans="1:22" ht="21.6" thickTop="1" thickBot="1" x14ac:dyDescent="0.3">
      <c r="A262" s="290">
        <f t="shared" ref="A262" si="58">A258+1</f>
        <v>62</v>
      </c>
      <c r="B262" s="74" t="s">
        <v>29</v>
      </c>
      <c r="C262" s="74" t="s">
        <v>31</v>
      </c>
      <c r="D262" s="74" t="s">
        <v>18</v>
      </c>
      <c r="E262" s="293" t="s">
        <v>33</v>
      </c>
      <c r="F262" s="293"/>
      <c r="G262" s="293" t="s">
        <v>24</v>
      </c>
      <c r="H262" s="294"/>
      <c r="I262" s="45"/>
      <c r="J262" s="42" t="s">
        <v>0</v>
      </c>
      <c r="K262" s="43"/>
      <c r="L262" s="43"/>
      <c r="M262" s="44"/>
      <c r="N262" s="2"/>
      <c r="V262" s="50"/>
    </row>
    <row r="263" spans="1:22" ht="13.8" thickBot="1" x14ac:dyDescent="0.3">
      <c r="A263" s="291"/>
      <c r="B263" s="7"/>
      <c r="C263" s="7"/>
      <c r="D263" s="4"/>
      <c r="E263" s="7"/>
      <c r="F263" s="7"/>
      <c r="G263" s="295"/>
      <c r="H263" s="296"/>
      <c r="I263" s="297"/>
      <c r="J263" s="40" t="s">
        <v>37</v>
      </c>
      <c r="K263" s="40"/>
      <c r="L263" s="40"/>
      <c r="M263" s="41"/>
      <c r="N263" s="2"/>
      <c r="V263" s="50">
        <v>0</v>
      </c>
    </row>
    <row r="264" spans="1:22" ht="21" thickBot="1" x14ac:dyDescent="0.3">
      <c r="A264" s="291"/>
      <c r="B264" s="75" t="s">
        <v>30</v>
      </c>
      <c r="C264" s="75" t="s">
        <v>32</v>
      </c>
      <c r="D264" s="75" t="s">
        <v>17</v>
      </c>
      <c r="E264" s="298" t="s">
        <v>34</v>
      </c>
      <c r="F264" s="298"/>
      <c r="G264" s="299"/>
      <c r="H264" s="300"/>
      <c r="I264" s="301"/>
      <c r="J264" s="12" t="s">
        <v>38</v>
      </c>
      <c r="K264" s="13"/>
      <c r="L264" s="13"/>
      <c r="M264" s="14"/>
      <c r="N264" s="2"/>
      <c r="V264" s="50"/>
    </row>
    <row r="265" spans="1:22" ht="13.8" thickBot="1" x14ac:dyDescent="0.3">
      <c r="A265" s="292"/>
      <c r="B265" s="8"/>
      <c r="C265" s="8"/>
      <c r="D265" s="9"/>
      <c r="E265" s="10" t="s">
        <v>2</v>
      </c>
      <c r="F265" s="11"/>
      <c r="G265" s="302"/>
      <c r="H265" s="303"/>
      <c r="I265" s="304"/>
      <c r="J265" s="12" t="s">
        <v>39</v>
      </c>
      <c r="K265" s="13"/>
      <c r="L265" s="13"/>
      <c r="M265" s="14"/>
      <c r="N265" s="2"/>
      <c r="V265" s="50"/>
    </row>
    <row r="266" spans="1:22" ht="21.6" thickTop="1" thickBot="1" x14ac:dyDescent="0.3">
      <c r="A266" s="290">
        <f t="shared" ref="A266" si="59">A262+1</f>
        <v>63</v>
      </c>
      <c r="B266" s="74" t="s">
        <v>29</v>
      </c>
      <c r="C266" s="74" t="s">
        <v>31</v>
      </c>
      <c r="D266" s="74" t="s">
        <v>18</v>
      </c>
      <c r="E266" s="293" t="s">
        <v>33</v>
      </c>
      <c r="F266" s="293"/>
      <c r="G266" s="293" t="s">
        <v>24</v>
      </c>
      <c r="H266" s="294"/>
      <c r="I266" s="45"/>
      <c r="J266" s="42" t="s">
        <v>0</v>
      </c>
      <c r="K266" s="43"/>
      <c r="L266" s="43"/>
      <c r="M266" s="44"/>
      <c r="N266" s="2"/>
      <c r="V266" s="50"/>
    </row>
    <row r="267" spans="1:22" ht="13.8" thickBot="1" x14ac:dyDescent="0.3">
      <c r="A267" s="291"/>
      <c r="B267" s="7"/>
      <c r="C267" s="7"/>
      <c r="D267" s="4"/>
      <c r="E267" s="7"/>
      <c r="F267" s="7"/>
      <c r="G267" s="295"/>
      <c r="H267" s="296"/>
      <c r="I267" s="297"/>
      <c r="J267" s="40" t="s">
        <v>37</v>
      </c>
      <c r="K267" s="40"/>
      <c r="L267" s="40"/>
      <c r="M267" s="41"/>
      <c r="N267" s="2"/>
      <c r="V267" s="50">
        <v>0</v>
      </c>
    </row>
    <row r="268" spans="1:22" ht="21" thickBot="1" x14ac:dyDescent="0.3">
      <c r="A268" s="291"/>
      <c r="B268" s="75" t="s">
        <v>30</v>
      </c>
      <c r="C268" s="75" t="s">
        <v>32</v>
      </c>
      <c r="D268" s="75" t="s">
        <v>17</v>
      </c>
      <c r="E268" s="298" t="s">
        <v>34</v>
      </c>
      <c r="F268" s="298"/>
      <c r="G268" s="299"/>
      <c r="H268" s="300"/>
      <c r="I268" s="301"/>
      <c r="J268" s="12" t="s">
        <v>38</v>
      </c>
      <c r="K268" s="13"/>
      <c r="L268" s="13"/>
      <c r="M268" s="14"/>
      <c r="N268" s="2"/>
      <c r="V268" s="50"/>
    </row>
    <row r="269" spans="1:22" ht="13.8" thickBot="1" x14ac:dyDescent="0.3">
      <c r="A269" s="292"/>
      <c r="B269" s="8"/>
      <c r="C269" s="8"/>
      <c r="D269" s="9"/>
      <c r="E269" s="10" t="s">
        <v>2</v>
      </c>
      <c r="F269" s="11"/>
      <c r="G269" s="302"/>
      <c r="H269" s="303"/>
      <c r="I269" s="304"/>
      <c r="J269" s="12" t="s">
        <v>39</v>
      </c>
      <c r="K269" s="13"/>
      <c r="L269" s="13"/>
      <c r="M269" s="14"/>
      <c r="N269" s="2"/>
      <c r="V269" s="50"/>
    </row>
    <row r="270" spans="1:22" ht="21.6" thickTop="1" thickBot="1" x14ac:dyDescent="0.3">
      <c r="A270" s="290">
        <f t="shared" ref="A270" si="60">A266+1</f>
        <v>64</v>
      </c>
      <c r="B270" s="74" t="s">
        <v>29</v>
      </c>
      <c r="C270" s="74" t="s">
        <v>31</v>
      </c>
      <c r="D270" s="74" t="s">
        <v>18</v>
      </c>
      <c r="E270" s="293" t="s">
        <v>33</v>
      </c>
      <c r="F270" s="293"/>
      <c r="G270" s="293" t="s">
        <v>24</v>
      </c>
      <c r="H270" s="294"/>
      <c r="I270" s="45"/>
      <c r="J270" s="42" t="s">
        <v>0</v>
      </c>
      <c r="K270" s="43"/>
      <c r="L270" s="43"/>
      <c r="M270" s="44"/>
      <c r="N270" s="2"/>
      <c r="V270" s="50"/>
    </row>
    <row r="271" spans="1:22" ht="13.8" thickBot="1" x14ac:dyDescent="0.3">
      <c r="A271" s="291"/>
      <c r="B271" s="7"/>
      <c r="C271" s="7"/>
      <c r="D271" s="4"/>
      <c r="E271" s="7"/>
      <c r="F271" s="7"/>
      <c r="G271" s="295"/>
      <c r="H271" s="296"/>
      <c r="I271" s="297"/>
      <c r="J271" s="40" t="s">
        <v>37</v>
      </c>
      <c r="K271" s="40"/>
      <c r="L271" s="40"/>
      <c r="M271" s="41"/>
      <c r="N271" s="2"/>
      <c r="V271" s="50">
        <v>0</v>
      </c>
    </row>
    <row r="272" spans="1:22" ht="21" thickBot="1" x14ac:dyDescent="0.3">
      <c r="A272" s="291"/>
      <c r="B272" s="75" t="s">
        <v>30</v>
      </c>
      <c r="C272" s="75" t="s">
        <v>32</v>
      </c>
      <c r="D272" s="75" t="s">
        <v>17</v>
      </c>
      <c r="E272" s="298" t="s">
        <v>34</v>
      </c>
      <c r="F272" s="298"/>
      <c r="G272" s="299"/>
      <c r="H272" s="300"/>
      <c r="I272" s="301"/>
      <c r="J272" s="12" t="s">
        <v>38</v>
      </c>
      <c r="K272" s="13"/>
      <c r="L272" s="13"/>
      <c r="M272" s="14"/>
      <c r="N272" s="2"/>
      <c r="V272" s="50"/>
    </row>
    <row r="273" spans="1:22" ht="13.8" thickBot="1" x14ac:dyDescent="0.3">
      <c r="A273" s="292"/>
      <c r="B273" s="8"/>
      <c r="C273" s="8"/>
      <c r="D273" s="9"/>
      <c r="E273" s="10" t="s">
        <v>2</v>
      </c>
      <c r="F273" s="11"/>
      <c r="G273" s="302"/>
      <c r="H273" s="303"/>
      <c r="I273" s="304"/>
      <c r="J273" s="12" t="s">
        <v>39</v>
      </c>
      <c r="K273" s="13"/>
      <c r="L273" s="13"/>
      <c r="M273" s="14"/>
      <c r="N273" s="2"/>
      <c r="V273" s="50"/>
    </row>
    <row r="274" spans="1:22" ht="21.6" thickTop="1" thickBot="1" x14ac:dyDescent="0.3">
      <c r="A274" s="290">
        <f t="shared" ref="A274" si="61">A270+1</f>
        <v>65</v>
      </c>
      <c r="B274" s="74" t="s">
        <v>29</v>
      </c>
      <c r="C274" s="74" t="s">
        <v>31</v>
      </c>
      <c r="D274" s="74" t="s">
        <v>18</v>
      </c>
      <c r="E274" s="293" t="s">
        <v>33</v>
      </c>
      <c r="F274" s="293"/>
      <c r="G274" s="293" t="s">
        <v>24</v>
      </c>
      <c r="H274" s="294"/>
      <c r="I274" s="45"/>
      <c r="J274" s="42" t="s">
        <v>0</v>
      </c>
      <c r="K274" s="43"/>
      <c r="L274" s="43"/>
      <c r="M274" s="44"/>
      <c r="N274" s="2"/>
      <c r="V274" s="50"/>
    </row>
    <row r="275" spans="1:22" ht="13.8" thickBot="1" x14ac:dyDescent="0.3">
      <c r="A275" s="291"/>
      <c r="B275" s="7"/>
      <c r="C275" s="7"/>
      <c r="D275" s="4"/>
      <c r="E275" s="7"/>
      <c r="F275" s="7"/>
      <c r="G275" s="295"/>
      <c r="H275" s="296"/>
      <c r="I275" s="297"/>
      <c r="J275" s="40" t="s">
        <v>37</v>
      </c>
      <c r="K275" s="40"/>
      <c r="L275" s="40"/>
      <c r="M275" s="41"/>
      <c r="N275" s="2"/>
      <c r="V275" s="50">
        <v>0</v>
      </c>
    </row>
    <row r="276" spans="1:22" ht="21" thickBot="1" x14ac:dyDescent="0.3">
      <c r="A276" s="291"/>
      <c r="B276" s="75" t="s">
        <v>30</v>
      </c>
      <c r="C276" s="75" t="s">
        <v>32</v>
      </c>
      <c r="D276" s="75" t="s">
        <v>17</v>
      </c>
      <c r="E276" s="298" t="s">
        <v>34</v>
      </c>
      <c r="F276" s="298"/>
      <c r="G276" s="299"/>
      <c r="H276" s="300"/>
      <c r="I276" s="301"/>
      <c r="J276" s="12" t="s">
        <v>38</v>
      </c>
      <c r="K276" s="13"/>
      <c r="L276" s="13"/>
      <c r="M276" s="14"/>
      <c r="N276" s="2"/>
      <c r="V276" s="50"/>
    </row>
    <row r="277" spans="1:22" ht="13.8" thickBot="1" x14ac:dyDescent="0.3">
      <c r="A277" s="292"/>
      <c r="B277" s="8"/>
      <c r="C277" s="8"/>
      <c r="D277" s="9"/>
      <c r="E277" s="10" t="s">
        <v>2</v>
      </c>
      <c r="F277" s="11"/>
      <c r="G277" s="302"/>
      <c r="H277" s="303"/>
      <c r="I277" s="304"/>
      <c r="J277" s="12" t="s">
        <v>39</v>
      </c>
      <c r="K277" s="13"/>
      <c r="L277" s="13"/>
      <c r="M277" s="14"/>
      <c r="N277" s="2"/>
      <c r="V277" s="50"/>
    </row>
    <row r="278" spans="1:22" ht="21.6" thickTop="1" thickBot="1" x14ac:dyDescent="0.3">
      <c r="A278" s="290">
        <f t="shared" ref="A278" si="62">A274+1</f>
        <v>66</v>
      </c>
      <c r="B278" s="74" t="s">
        <v>29</v>
      </c>
      <c r="C278" s="74" t="s">
        <v>31</v>
      </c>
      <c r="D278" s="74" t="s">
        <v>18</v>
      </c>
      <c r="E278" s="293" t="s">
        <v>33</v>
      </c>
      <c r="F278" s="293"/>
      <c r="G278" s="293" t="s">
        <v>24</v>
      </c>
      <c r="H278" s="294"/>
      <c r="I278" s="45"/>
      <c r="J278" s="42" t="s">
        <v>0</v>
      </c>
      <c r="K278" s="43"/>
      <c r="L278" s="43"/>
      <c r="M278" s="44"/>
      <c r="N278" s="2"/>
      <c r="V278" s="50"/>
    </row>
    <row r="279" spans="1:22" ht="13.8" thickBot="1" x14ac:dyDescent="0.3">
      <c r="A279" s="291"/>
      <c r="B279" s="7"/>
      <c r="C279" s="7"/>
      <c r="D279" s="4"/>
      <c r="E279" s="7"/>
      <c r="F279" s="7"/>
      <c r="G279" s="295"/>
      <c r="H279" s="296"/>
      <c r="I279" s="297"/>
      <c r="J279" s="40" t="s">
        <v>37</v>
      </c>
      <c r="K279" s="40"/>
      <c r="L279" s="40"/>
      <c r="M279" s="41"/>
      <c r="N279" s="2"/>
      <c r="V279" s="50">
        <v>0</v>
      </c>
    </row>
    <row r="280" spans="1:22" ht="21" thickBot="1" x14ac:dyDescent="0.3">
      <c r="A280" s="291"/>
      <c r="B280" s="75" t="s">
        <v>30</v>
      </c>
      <c r="C280" s="75" t="s">
        <v>32</v>
      </c>
      <c r="D280" s="75" t="s">
        <v>17</v>
      </c>
      <c r="E280" s="298" t="s">
        <v>34</v>
      </c>
      <c r="F280" s="298"/>
      <c r="G280" s="299"/>
      <c r="H280" s="300"/>
      <c r="I280" s="301"/>
      <c r="J280" s="12" t="s">
        <v>38</v>
      </c>
      <c r="K280" s="13"/>
      <c r="L280" s="13"/>
      <c r="M280" s="14"/>
      <c r="N280" s="2"/>
      <c r="V280" s="50"/>
    </row>
    <row r="281" spans="1:22" ht="13.8" thickBot="1" x14ac:dyDescent="0.3">
      <c r="A281" s="292"/>
      <c r="B281" s="8"/>
      <c r="C281" s="8"/>
      <c r="D281" s="9"/>
      <c r="E281" s="10" t="s">
        <v>2</v>
      </c>
      <c r="F281" s="11"/>
      <c r="G281" s="302"/>
      <c r="H281" s="303"/>
      <c r="I281" s="304"/>
      <c r="J281" s="12" t="s">
        <v>39</v>
      </c>
      <c r="K281" s="13"/>
      <c r="L281" s="13"/>
      <c r="M281" s="14"/>
      <c r="N281" s="2"/>
      <c r="V281" s="50"/>
    </row>
    <row r="282" spans="1:22" ht="21.6" thickTop="1" thickBot="1" x14ac:dyDescent="0.3">
      <c r="A282" s="290">
        <f t="shared" ref="A282" si="63">A278+1</f>
        <v>67</v>
      </c>
      <c r="B282" s="74" t="s">
        <v>29</v>
      </c>
      <c r="C282" s="74" t="s">
        <v>31</v>
      </c>
      <c r="D282" s="74" t="s">
        <v>18</v>
      </c>
      <c r="E282" s="293" t="s">
        <v>33</v>
      </c>
      <c r="F282" s="293"/>
      <c r="G282" s="293" t="s">
        <v>24</v>
      </c>
      <c r="H282" s="294"/>
      <c r="I282" s="45"/>
      <c r="J282" s="42" t="s">
        <v>0</v>
      </c>
      <c r="K282" s="43"/>
      <c r="L282" s="43"/>
      <c r="M282" s="44"/>
      <c r="N282" s="2"/>
      <c r="V282" s="50"/>
    </row>
    <row r="283" spans="1:22" ht="13.8" thickBot="1" x14ac:dyDescent="0.3">
      <c r="A283" s="291"/>
      <c r="B283" s="7"/>
      <c r="C283" s="7"/>
      <c r="D283" s="4"/>
      <c r="E283" s="7"/>
      <c r="F283" s="7"/>
      <c r="G283" s="295"/>
      <c r="H283" s="296"/>
      <c r="I283" s="297"/>
      <c r="J283" s="40" t="s">
        <v>37</v>
      </c>
      <c r="K283" s="40"/>
      <c r="L283" s="40"/>
      <c r="M283" s="41"/>
      <c r="N283" s="2"/>
      <c r="V283" s="50">
        <v>0</v>
      </c>
    </row>
    <row r="284" spans="1:22" ht="21" thickBot="1" x14ac:dyDescent="0.3">
      <c r="A284" s="291"/>
      <c r="B284" s="75" t="s">
        <v>30</v>
      </c>
      <c r="C284" s="75" t="s">
        <v>32</v>
      </c>
      <c r="D284" s="75" t="s">
        <v>17</v>
      </c>
      <c r="E284" s="298" t="s">
        <v>34</v>
      </c>
      <c r="F284" s="298"/>
      <c r="G284" s="299"/>
      <c r="H284" s="300"/>
      <c r="I284" s="301"/>
      <c r="J284" s="12" t="s">
        <v>38</v>
      </c>
      <c r="K284" s="13"/>
      <c r="L284" s="13"/>
      <c r="M284" s="14"/>
      <c r="N284" s="2"/>
      <c r="V284" s="50"/>
    </row>
    <row r="285" spans="1:22" ht="13.8" thickBot="1" x14ac:dyDescent="0.3">
      <c r="A285" s="292"/>
      <c r="B285" s="8"/>
      <c r="C285" s="8"/>
      <c r="D285" s="9"/>
      <c r="E285" s="10" t="s">
        <v>2</v>
      </c>
      <c r="F285" s="11"/>
      <c r="G285" s="302"/>
      <c r="H285" s="303"/>
      <c r="I285" s="304"/>
      <c r="J285" s="12" t="s">
        <v>39</v>
      </c>
      <c r="K285" s="13"/>
      <c r="L285" s="13"/>
      <c r="M285" s="14"/>
      <c r="N285" s="2"/>
      <c r="V285" s="50"/>
    </row>
    <row r="286" spans="1:22" ht="21.6" thickTop="1" thickBot="1" x14ac:dyDescent="0.3">
      <c r="A286" s="290">
        <f t="shared" ref="A286" si="64">A282+1</f>
        <v>68</v>
      </c>
      <c r="B286" s="74" t="s">
        <v>29</v>
      </c>
      <c r="C286" s="74" t="s">
        <v>31</v>
      </c>
      <c r="D286" s="74" t="s">
        <v>18</v>
      </c>
      <c r="E286" s="293" t="s">
        <v>33</v>
      </c>
      <c r="F286" s="293"/>
      <c r="G286" s="293" t="s">
        <v>24</v>
      </c>
      <c r="H286" s="294"/>
      <c r="I286" s="45"/>
      <c r="J286" s="42" t="s">
        <v>0</v>
      </c>
      <c r="K286" s="43"/>
      <c r="L286" s="43"/>
      <c r="M286" s="44"/>
      <c r="N286" s="2"/>
      <c r="V286" s="50"/>
    </row>
    <row r="287" spans="1:22" ht="13.8" thickBot="1" x14ac:dyDescent="0.3">
      <c r="A287" s="291"/>
      <c r="B287" s="7"/>
      <c r="C287" s="7"/>
      <c r="D287" s="4"/>
      <c r="E287" s="7"/>
      <c r="F287" s="7"/>
      <c r="G287" s="295"/>
      <c r="H287" s="296"/>
      <c r="I287" s="297"/>
      <c r="J287" s="40" t="s">
        <v>37</v>
      </c>
      <c r="K287" s="40"/>
      <c r="L287" s="40"/>
      <c r="M287" s="41"/>
      <c r="N287" s="2"/>
      <c r="V287" s="50">
        <v>0</v>
      </c>
    </row>
    <row r="288" spans="1:22" ht="21" thickBot="1" x14ac:dyDescent="0.3">
      <c r="A288" s="291"/>
      <c r="B288" s="75" t="s">
        <v>30</v>
      </c>
      <c r="C288" s="75" t="s">
        <v>32</v>
      </c>
      <c r="D288" s="75" t="s">
        <v>17</v>
      </c>
      <c r="E288" s="298" t="s">
        <v>34</v>
      </c>
      <c r="F288" s="298"/>
      <c r="G288" s="299"/>
      <c r="H288" s="300"/>
      <c r="I288" s="301"/>
      <c r="J288" s="12" t="s">
        <v>38</v>
      </c>
      <c r="K288" s="13"/>
      <c r="L288" s="13"/>
      <c r="M288" s="14"/>
      <c r="N288" s="2"/>
      <c r="V288" s="50"/>
    </row>
    <row r="289" spans="1:22" ht="13.8" thickBot="1" x14ac:dyDescent="0.3">
      <c r="A289" s="292"/>
      <c r="B289" s="8"/>
      <c r="C289" s="8"/>
      <c r="D289" s="9"/>
      <c r="E289" s="10" t="s">
        <v>2</v>
      </c>
      <c r="F289" s="11"/>
      <c r="G289" s="302"/>
      <c r="H289" s="303"/>
      <c r="I289" s="304"/>
      <c r="J289" s="12" t="s">
        <v>39</v>
      </c>
      <c r="K289" s="13"/>
      <c r="L289" s="13"/>
      <c r="M289" s="14"/>
      <c r="N289" s="2"/>
      <c r="V289" s="50"/>
    </row>
    <row r="290" spans="1:22" ht="21.6" thickTop="1" thickBot="1" x14ac:dyDescent="0.3">
      <c r="A290" s="290">
        <f t="shared" ref="A290" si="65">A286+1</f>
        <v>69</v>
      </c>
      <c r="B290" s="74" t="s">
        <v>29</v>
      </c>
      <c r="C290" s="74" t="s">
        <v>31</v>
      </c>
      <c r="D290" s="74" t="s">
        <v>18</v>
      </c>
      <c r="E290" s="293" t="s">
        <v>33</v>
      </c>
      <c r="F290" s="293"/>
      <c r="G290" s="293" t="s">
        <v>24</v>
      </c>
      <c r="H290" s="294"/>
      <c r="I290" s="45"/>
      <c r="J290" s="42" t="s">
        <v>0</v>
      </c>
      <c r="K290" s="43"/>
      <c r="L290" s="43"/>
      <c r="M290" s="44"/>
      <c r="N290" s="2"/>
      <c r="V290" s="50"/>
    </row>
    <row r="291" spans="1:22" ht="13.8" thickBot="1" x14ac:dyDescent="0.3">
      <c r="A291" s="291"/>
      <c r="B291" s="7"/>
      <c r="C291" s="7"/>
      <c r="D291" s="4"/>
      <c r="E291" s="7"/>
      <c r="F291" s="7"/>
      <c r="G291" s="295"/>
      <c r="H291" s="296"/>
      <c r="I291" s="297"/>
      <c r="J291" s="40" t="s">
        <v>37</v>
      </c>
      <c r="K291" s="40"/>
      <c r="L291" s="40"/>
      <c r="M291" s="41"/>
      <c r="N291" s="2"/>
      <c r="V291" s="50">
        <v>0</v>
      </c>
    </row>
    <row r="292" spans="1:22" ht="21" thickBot="1" x14ac:dyDescent="0.3">
      <c r="A292" s="291"/>
      <c r="B292" s="75" t="s">
        <v>30</v>
      </c>
      <c r="C292" s="75" t="s">
        <v>32</v>
      </c>
      <c r="D292" s="75" t="s">
        <v>17</v>
      </c>
      <c r="E292" s="298" t="s">
        <v>34</v>
      </c>
      <c r="F292" s="298"/>
      <c r="G292" s="299"/>
      <c r="H292" s="300"/>
      <c r="I292" s="301"/>
      <c r="J292" s="12" t="s">
        <v>38</v>
      </c>
      <c r="K292" s="13"/>
      <c r="L292" s="13"/>
      <c r="M292" s="14"/>
      <c r="N292" s="2"/>
      <c r="V292" s="50"/>
    </row>
    <row r="293" spans="1:22" ht="13.8" thickBot="1" x14ac:dyDescent="0.3">
      <c r="A293" s="292"/>
      <c r="B293" s="8"/>
      <c r="C293" s="8"/>
      <c r="D293" s="9"/>
      <c r="E293" s="10" t="s">
        <v>2</v>
      </c>
      <c r="F293" s="11"/>
      <c r="G293" s="302"/>
      <c r="H293" s="303"/>
      <c r="I293" s="304"/>
      <c r="J293" s="12" t="s">
        <v>39</v>
      </c>
      <c r="K293" s="13"/>
      <c r="L293" s="13"/>
      <c r="M293" s="14"/>
      <c r="N293" s="2"/>
      <c r="V293" s="50"/>
    </row>
    <row r="294" spans="1:22" ht="21.6" thickTop="1" thickBot="1" x14ac:dyDescent="0.3">
      <c r="A294" s="290">
        <f t="shared" ref="A294" si="66">A290+1</f>
        <v>70</v>
      </c>
      <c r="B294" s="74" t="s">
        <v>29</v>
      </c>
      <c r="C294" s="74" t="s">
        <v>31</v>
      </c>
      <c r="D294" s="74" t="s">
        <v>18</v>
      </c>
      <c r="E294" s="293" t="s">
        <v>33</v>
      </c>
      <c r="F294" s="293"/>
      <c r="G294" s="293" t="s">
        <v>24</v>
      </c>
      <c r="H294" s="294"/>
      <c r="I294" s="45"/>
      <c r="J294" s="42" t="s">
        <v>0</v>
      </c>
      <c r="K294" s="43"/>
      <c r="L294" s="43"/>
      <c r="M294" s="44"/>
      <c r="N294" s="2"/>
      <c r="V294" s="50"/>
    </row>
    <row r="295" spans="1:22" ht="13.8" thickBot="1" x14ac:dyDescent="0.3">
      <c r="A295" s="291"/>
      <c r="B295" s="7"/>
      <c r="C295" s="7"/>
      <c r="D295" s="4"/>
      <c r="E295" s="7"/>
      <c r="F295" s="7"/>
      <c r="G295" s="295"/>
      <c r="H295" s="296"/>
      <c r="I295" s="297"/>
      <c r="J295" s="40" t="s">
        <v>37</v>
      </c>
      <c r="K295" s="40"/>
      <c r="L295" s="40"/>
      <c r="M295" s="41"/>
      <c r="N295" s="2"/>
      <c r="V295" s="50">
        <v>0</v>
      </c>
    </row>
    <row r="296" spans="1:22" ht="21" thickBot="1" x14ac:dyDescent="0.3">
      <c r="A296" s="291"/>
      <c r="B296" s="75" t="s">
        <v>30</v>
      </c>
      <c r="C296" s="75" t="s">
        <v>32</v>
      </c>
      <c r="D296" s="75" t="s">
        <v>17</v>
      </c>
      <c r="E296" s="298" t="s">
        <v>34</v>
      </c>
      <c r="F296" s="298"/>
      <c r="G296" s="299"/>
      <c r="H296" s="300"/>
      <c r="I296" s="301"/>
      <c r="J296" s="12" t="s">
        <v>38</v>
      </c>
      <c r="K296" s="13"/>
      <c r="L296" s="13"/>
      <c r="M296" s="14"/>
      <c r="N296" s="2"/>
      <c r="V296" s="50"/>
    </row>
    <row r="297" spans="1:22" ht="13.8" thickBot="1" x14ac:dyDescent="0.3">
      <c r="A297" s="292"/>
      <c r="B297" s="8"/>
      <c r="C297" s="8"/>
      <c r="D297" s="9"/>
      <c r="E297" s="10" t="s">
        <v>2</v>
      </c>
      <c r="F297" s="11"/>
      <c r="G297" s="302"/>
      <c r="H297" s="303"/>
      <c r="I297" s="304"/>
      <c r="J297" s="12" t="s">
        <v>39</v>
      </c>
      <c r="K297" s="13"/>
      <c r="L297" s="13"/>
      <c r="M297" s="14"/>
      <c r="N297" s="2"/>
      <c r="V297" s="50"/>
    </row>
    <row r="298" spans="1:22" ht="21.6" thickTop="1" thickBot="1" x14ac:dyDescent="0.3">
      <c r="A298" s="290">
        <f t="shared" ref="A298" si="67">A294+1</f>
        <v>71</v>
      </c>
      <c r="B298" s="74" t="s">
        <v>29</v>
      </c>
      <c r="C298" s="74" t="s">
        <v>31</v>
      </c>
      <c r="D298" s="74" t="s">
        <v>18</v>
      </c>
      <c r="E298" s="293" t="s">
        <v>33</v>
      </c>
      <c r="F298" s="293"/>
      <c r="G298" s="293" t="s">
        <v>24</v>
      </c>
      <c r="H298" s="294"/>
      <c r="I298" s="45"/>
      <c r="J298" s="42" t="s">
        <v>0</v>
      </c>
      <c r="K298" s="43"/>
      <c r="L298" s="43"/>
      <c r="M298" s="44"/>
      <c r="N298" s="2"/>
      <c r="V298" s="50"/>
    </row>
    <row r="299" spans="1:22" ht="13.8" thickBot="1" x14ac:dyDescent="0.3">
      <c r="A299" s="291"/>
      <c r="B299" s="7"/>
      <c r="C299" s="7"/>
      <c r="D299" s="4"/>
      <c r="E299" s="7"/>
      <c r="F299" s="7"/>
      <c r="G299" s="295"/>
      <c r="H299" s="296"/>
      <c r="I299" s="297"/>
      <c r="J299" s="40" t="s">
        <v>37</v>
      </c>
      <c r="K299" s="40"/>
      <c r="L299" s="40"/>
      <c r="M299" s="41"/>
      <c r="N299" s="2"/>
      <c r="V299" s="50">
        <v>0</v>
      </c>
    </row>
    <row r="300" spans="1:22" ht="21" thickBot="1" x14ac:dyDescent="0.3">
      <c r="A300" s="291"/>
      <c r="B300" s="75" t="s">
        <v>30</v>
      </c>
      <c r="C300" s="75" t="s">
        <v>32</v>
      </c>
      <c r="D300" s="75" t="s">
        <v>17</v>
      </c>
      <c r="E300" s="298" t="s">
        <v>34</v>
      </c>
      <c r="F300" s="298"/>
      <c r="G300" s="299"/>
      <c r="H300" s="300"/>
      <c r="I300" s="301"/>
      <c r="J300" s="12" t="s">
        <v>38</v>
      </c>
      <c r="K300" s="13"/>
      <c r="L300" s="13"/>
      <c r="M300" s="14"/>
      <c r="N300" s="2"/>
      <c r="V300" s="50"/>
    </row>
    <row r="301" spans="1:22" ht="13.8" thickBot="1" x14ac:dyDescent="0.3">
      <c r="A301" s="292"/>
      <c r="B301" s="8"/>
      <c r="C301" s="8"/>
      <c r="D301" s="9"/>
      <c r="E301" s="10" t="s">
        <v>2</v>
      </c>
      <c r="F301" s="11"/>
      <c r="G301" s="302"/>
      <c r="H301" s="303"/>
      <c r="I301" s="304"/>
      <c r="J301" s="12" t="s">
        <v>39</v>
      </c>
      <c r="K301" s="13"/>
      <c r="L301" s="13"/>
      <c r="M301" s="14"/>
      <c r="N301" s="2"/>
      <c r="V301" s="50"/>
    </row>
    <row r="302" spans="1:22" ht="21.6" thickTop="1" thickBot="1" x14ac:dyDescent="0.3">
      <c r="A302" s="290">
        <f t="shared" ref="A302" si="68">A298+1</f>
        <v>72</v>
      </c>
      <c r="B302" s="74" t="s">
        <v>29</v>
      </c>
      <c r="C302" s="74" t="s">
        <v>31</v>
      </c>
      <c r="D302" s="74" t="s">
        <v>18</v>
      </c>
      <c r="E302" s="293" t="s">
        <v>33</v>
      </c>
      <c r="F302" s="293"/>
      <c r="G302" s="293" t="s">
        <v>24</v>
      </c>
      <c r="H302" s="294"/>
      <c r="I302" s="45"/>
      <c r="J302" s="42" t="s">
        <v>0</v>
      </c>
      <c r="K302" s="43"/>
      <c r="L302" s="43"/>
      <c r="M302" s="44"/>
      <c r="N302" s="2"/>
      <c r="V302" s="50"/>
    </row>
    <row r="303" spans="1:22" ht="13.8" thickBot="1" x14ac:dyDescent="0.3">
      <c r="A303" s="291"/>
      <c r="B303" s="7"/>
      <c r="C303" s="7"/>
      <c r="D303" s="4"/>
      <c r="E303" s="7"/>
      <c r="F303" s="7"/>
      <c r="G303" s="295"/>
      <c r="H303" s="296"/>
      <c r="I303" s="297"/>
      <c r="J303" s="40" t="s">
        <v>37</v>
      </c>
      <c r="K303" s="40"/>
      <c r="L303" s="40"/>
      <c r="M303" s="41"/>
      <c r="N303" s="2"/>
      <c r="V303" s="50">
        <v>0</v>
      </c>
    </row>
    <row r="304" spans="1:22" ht="21" thickBot="1" x14ac:dyDescent="0.3">
      <c r="A304" s="291"/>
      <c r="B304" s="75" t="s">
        <v>30</v>
      </c>
      <c r="C304" s="75" t="s">
        <v>32</v>
      </c>
      <c r="D304" s="75" t="s">
        <v>17</v>
      </c>
      <c r="E304" s="298" t="s">
        <v>34</v>
      </c>
      <c r="F304" s="298"/>
      <c r="G304" s="299"/>
      <c r="H304" s="300"/>
      <c r="I304" s="301"/>
      <c r="J304" s="12" t="s">
        <v>38</v>
      </c>
      <c r="K304" s="13"/>
      <c r="L304" s="13"/>
      <c r="M304" s="14"/>
      <c r="N304" s="2"/>
      <c r="V304" s="50"/>
    </row>
    <row r="305" spans="1:22" ht="13.8" thickBot="1" x14ac:dyDescent="0.3">
      <c r="A305" s="292"/>
      <c r="B305" s="8"/>
      <c r="C305" s="8"/>
      <c r="D305" s="9"/>
      <c r="E305" s="10" t="s">
        <v>2</v>
      </c>
      <c r="F305" s="11"/>
      <c r="G305" s="302"/>
      <c r="H305" s="303"/>
      <c r="I305" s="304"/>
      <c r="J305" s="12" t="s">
        <v>39</v>
      </c>
      <c r="K305" s="13"/>
      <c r="L305" s="13"/>
      <c r="M305" s="14"/>
      <c r="N305" s="2"/>
      <c r="V305" s="50"/>
    </row>
    <row r="306" spans="1:22" ht="21.6" thickTop="1" thickBot="1" x14ac:dyDescent="0.3">
      <c r="A306" s="290">
        <f t="shared" ref="A306" si="69">A302+1</f>
        <v>73</v>
      </c>
      <c r="B306" s="74" t="s">
        <v>29</v>
      </c>
      <c r="C306" s="74" t="s">
        <v>31</v>
      </c>
      <c r="D306" s="74" t="s">
        <v>18</v>
      </c>
      <c r="E306" s="293" t="s">
        <v>33</v>
      </c>
      <c r="F306" s="293"/>
      <c r="G306" s="293" t="s">
        <v>24</v>
      </c>
      <c r="H306" s="294"/>
      <c r="I306" s="45"/>
      <c r="J306" s="42" t="s">
        <v>0</v>
      </c>
      <c r="K306" s="43"/>
      <c r="L306" s="43"/>
      <c r="M306" s="44"/>
      <c r="N306" s="2"/>
      <c r="V306" s="50"/>
    </row>
    <row r="307" spans="1:22" ht="13.8" thickBot="1" x14ac:dyDescent="0.3">
      <c r="A307" s="291"/>
      <c r="B307" s="7"/>
      <c r="C307" s="7"/>
      <c r="D307" s="4"/>
      <c r="E307" s="7"/>
      <c r="F307" s="7"/>
      <c r="G307" s="295"/>
      <c r="H307" s="296"/>
      <c r="I307" s="297"/>
      <c r="J307" s="40" t="s">
        <v>37</v>
      </c>
      <c r="K307" s="40"/>
      <c r="L307" s="40"/>
      <c r="M307" s="41"/>
      <c r="N307" s="2"/>
      <c r="V307" s="50">
        <v>0</v>
      </c>
    </row>
    <row r="308" spans="1:22" ht="21" thickBot="1" x14ac:dyDescent="0.3">
      <c r="A308" s="291"/>
      <c r="B308" s="75" t="s">
        <v>30</v>
      </c>
      <c r="C308" s="75" t="s">
        <v>32</v>
      </c>
      <c r="D308" s="75" t="s">
        <v>17</v>
      </c>
      <c r="E308" s="298" t="s">
        <v>34</v>
      </c>
      <c r="F308" s="298"/>
      <c r="G308" s="299"/>
      <c r="H308" s="300"/>
      <c r="I308" s="301"/>
      <c r="J308" s="12" t="s">
        <v>38</v>
      </c>
      <c r="K308" s="13"/>
      <c r="L308" s="13"/>
      <c r="M308" s="14"/>
      <c r="N308" s="2"/>
      <c r="V308" s="50"/>
    </row>
    <row r="309" spans="1:22" ht="13.8" thickBot="1" x14ac:dyDescent="0.3">
      <c r="A309" s="292"/>
      <c r="B309" s="8"/>
      <c r="C309" s="8"/>
      <c r="D309" s="9"/>
      <c r="E309" s="10" t="s">
        <v>2</v>
      </c>
      <c r="F309" s="11"/>
      <c r="G309" s="302"/>
      <c r="H309" s="303"/>
      <c r="I309" s="304"/>
      <c r="J309" s="12" t="s">
        <v>39</v>
      </c>
      <c r="K309" s="13"/>
      <c r="L309" s="13"/>
      <c r="M309" s="14"/>
      <c r="N309" s="2"/>
      <c r="V309" s="50"/>
    </row>
    <row r="310" spans="1:22" ht="21.6" thickTop="1" thickBot="1" x14ac:dyDescent="0.3">
      <c r="A310" s="290">
        <f t="shared" ref="A310" si="70">A306+1</f>
        <v>74</v>
      </c>
      <c r="B310" s="74" t="s">
        <v>29</v>
      </c>
      <c r="C310" s="74" t="s">
        <v>31</v>
      </c>
      <c r="D310" s="74" t="s">
        <v>18</v>
      </c>
      <c r="E310" s="293" t="s">
        <v>33</v>
      </c>
      <c r="F310" s="293"/>
      <c r="G310" s="293" t="s">
        <v>24</v>
      </c>
      <c r="H310" s="294"/>
      <c r="I310" s="45"/>
      <c r="J310" s="42" t="s">
        <v>0</v>
      </c>
      <c r="K310" s="43"/>
      <c r="L310" s="43"/>
      <c r="M310" s="44"/>
      <c r="N310" s="2"/>
      <c r="V310" s="50"/>
    </row>
    <row r="311" spans="1:22" ht="13.8" thickBot="1" x14ac:dyDescent="0.3">
      <c r="A311" s="291"/>
      <c r="B311" s="7"/>
      <c r="C311" s="7"/>
      <c r="D311" s="4"/>
      <c r="E311" s="7"/>
      <c r="F311" s="7"/>
      <c r="G311" s="295"/>
      <c r="H311" s="296"/>
      <c r="I311" s="297"/>
      <c r="J311" s="40" t="s">
        <v>37</v>
      </c>
      <c r="K311" s="40"/>
      <c r="L311" s="40"/>
      <c r="M311" s="41"/>
      <c r="N311" s="2"/>
      <c r="V311" s="50">
        <v>0</v>
      </c>
    </row>
    <row r="312" spans="1:22" ht="21" thickBot="1" x14ac:dyDescent="0.3">
      <c r="A312" s="291"/>
      <c r="B312" s="75" t="s">
        <v>30</v>
      </c>
      <c r="C312" s="75" t="s">
        <v>32</v>
      </c>
      <c r="D312" s="75" t="s">
        <v>17</v>
      </c>
      <c r="E312" s="298" t="s">
        <v>34</v>
      </c>
      <c r="F312" s="298"/>
      <c r="G312" s="299"/>
      <c r="H312" s="300"/>
      <c r="I312" s="301"/>
      <c r="J312" s="12" t="s">
        <v>38</v>
      </c>
      <c r="K312" s="13"/>
      <c r="L312" s="13"/>
      <c r="M312" s="14"/>
      <c r="N312" s="2"/>
      <c r="V312" s="50"/>
    </row>
    <row r="313" spans="1:22" ht="13.8" thickBot="1" x14ac:dyDescent="0.3">
      <c r="A313" s="292"/>
      <c r="B313" s="8"/>
      <c r="C313" s="8"/>
      <c r="D313" s="9"/>
      <c r="E313" s="10" t="s">
        <v>2</v>
      </c>
      <c r="F313" s="11"/>
      <c r="G313" s="302"/>
      <c r="H313" s="303"/>
      <c r="I313" s="304"/>
      <c r="J313" s="12" t="s">
        <v>39</v>
      </c>
      <c r="K313" s="13"/>
      <c r="L313" s="13"/>
      <c r="M313" s="14"/>
      <c r="N313" s="2"/>
      <c r="V313" s="50"/>
    </row>
    <row r="314" spans="1:22" ht="21.6" thickTop="1" thickBot="1" x14ac:dyDescent="0.3">
      <c r="A314" s="290">
        <f t="shared" ref="A314" si="71">A310+1</f>
        <v>75</v>
      </c>
      <c r="B314" s="74" t="s">
        <v>29</v>
      </c>
      <c r="C314" s="74" t="s">
        <v>31</v>
      </c>
      <c r="D314" s="74" t="s">
        <v>18</v>
      </c>
      <c r="E314" s="293" t="s">
        <v>33</v>
      </c>
      <c r="F314" s="293"/>
      <c r="G314" s="293" t="s">
        <v>24</v>
      </c>
      <c r="H314" s="294"/>
      <c r="I314" s="45"/>
      <c r="J314" s="42" t="s">
        <v>0</v>
      </c>
      <c r="K314" s="43"/>
      <c r="L314" s="43"/>
      <c r="M314" s="44"/>
      <c r="N314" s="2"/>
      <c r="V314" s="50"/>
    </row>
    <row r="315" spans="1:22" ht="13.8" thickBot="1" x14ac:dyDescent="0.3">
      <c r="A315" s="291"/>
      <c r="B315" s="7"/>
      <c r="C315" s="7"/>
      <c r="D315" s="4"/>
      <c r="E315" s="7"/>
      <c r="F315" s="7"/>
      <c r="G315" s="295"/>
      <c r="H315" s="296"/>
      <c r="I315" s="297"/>
      <c r="J315" s="40" t="s">
        <v>37</v>
      </c>
      <c r="K315" s="40"/>
      <c r="L315" s="40"/>
      <c r="M315" s="41"/>
      <c r="N315" s="2"/>
      <c r="V315" s="50">
        <v>0</v>
      </c>
    </row>
    <row r="316" spans="1:22" ht="21" thickBot="1" x14ac:dyDescent="0.3">
      <c r="A316" s="291"/>
      <c r="B316" s="75" t="s">
        <v>30</v>
      </c>
      <c r="C316" s="75" t="s">
        <v>32</v>
      </c>
      <c r="D316" s="75" t="s">
        <v>17</v>
      </c>
      <c r="E316" s="298" t="s">
        <v>34</v>
      </c>
      <c r="F316" s="298"/>
      <c r="G316" s="299"/>
      <c r="H316" s="300"/>
      <c r="I316" s="301"/>
      <c r="J316" s="12" t="s">
        <v>38</v>
      </c>
      <c r="K316" s="13"/>
      <c r="L316" s="13"/>
      <c r="M316" s="14"/>
      <c r="N316" s="2"/>
      <c r="V316" s="50"/>
    </row>
    <row r="317" spans="1:22" ht="13.8" thickBot="1" x14ac:dyDescent="0.3">
      <c r="A317" s="292"/>
      <c r="B317" s="8"/>
      <c r="C317" s="8"/>
      <c r="D317" s="9"/>
      <c r="E317" s="10" t="s">
        <v>2</v>
      </c>
      <c r="F317" s="11"/>
      <c r="G317" s="302"/>
      <c r="H317" s="303"/>
      <c r="I317" s="304"/>
      <c r="J317" s="12" t="s">
        <v>39</v>
      </c>
      <c r="K317" s="13"/>
      <c r="L317" s="13"/>
      <c r="M317" s="14"/>
      <c r="N317" s="2"/>
      <c r="V317" s="50"/>
    </row>
    <row r="318" spans="1:22" ht="21.6" thickTop="1" thickBot="1" x14ac:dyDescent="0.3">
      <c r="A318" s="290">
        <f t="shared" ref="A318" si="72">A314+1</f>
        <v>76</v>
      </c>
      <c r="B318" s="74" t="s">
        <v>29</v>
      </c>
      <c r="C318" s="74" t="s">
        <v>31</v>
      </c>
      <c r="D318" s="74" t="s">
        <v>18</v>
      </c>
      <c r="E318" s="293" t="s">
        <v>33</v>
      </c>
      <c r="F318" s="293"/>
      <c r="G318" s="293" t="s">
        <v>24</v>
      </c>
      <c r="H318" s="294"/>
      <c r="I318" s="45"/>
      <c r="J318" s="42" t="s">
        <v>0</v>
      </c>
      <c r="K318" s="43"/>
      <c r="L318" s="43"/>
      <c r="M318" s="44"/>
      <c r="N318" s="2"/>
      <c r="V318" s="50"/>
    </row>
    <row r="319" spans="1:22" ht="13.8" thickBot="1" x14ac:dyDescent="0.3">
      <c r="A319" s="291"/>
      <c r="B319" s="7"/>
      <c r="C319" s="7"/>
      <c r="D319" s="4"/>
      <c r="E319" s="7"/>
      <c r="F319" s="7"/>
      <c r="G319" s="295"/>
      <c r="H319" s="296"/>
      <c r="I319" s="297"/>
      <c r="J319" s="40" t="s">
        <v>37</v>
      </c>
      <c r="K319" s="40"/>
      <c r="L319" s="40"/>
      <c r="M319" s="41"/>
      <c r="N319" s="2"/>
      <c r="V319" s="50">
        <v>0</v>
      </c>
    </row>
    <row r="320" spans="1:22" ht="21" thickBot="1" x14ac:dyDescent="0.3">
      <c r="A320" s="291"/>
      <c r="B320" s="75" t="s">
        <v>30</v>
      </c>
      <c r="C320" s="75" t="s">
        <v>32</v>
      </c>
      <c r="D320" s="75" t="s">
        <v>17</v>
      </c>
      <c r="E320" s="298" t="s">
        <v>34</v>
      </c>
      <c r="F320" s="298"/>
      <c r="G320" s="299"/>
      <c r="H320" s="300"/>
      <c r="I320" s="301"/>
      <c r="J320" s="12" t="s">
        <v>38</v>
      </c>
      <c r="K320" s="13"/>
      <c r="L320" s="13"/>
      <c r="M320" s="14"/>
      <c r="N320" s="2"/>
      <c r="V320" s="50"/>
    </row>
    <row r="321" spans="1:22" ht="13.8" thickBot="1" x14ac:dyDescent="0.3">
      <c r="A321" s="292"/>
      <c r="B321" s="8"/>
      <c r="C321" s="8"/>
      <c r="D321" s="9"/>
      <c r="E321" s="10" t="s">
        <v>2</v>
      </c>
      <c r="F321" s="11"/>
      <c r="G321" s="302"/>
      <c r="H321" s="303"/>
      <c r="I321" s="304"/>
      <c r="J321" s="12" t="s">
        <v>39</v>
      </c>
      <c r="K321" s="13"/>
      <c r="L321" s="13"/>
      <c r="M321" s="14"/>
      <c r="N321" s="2"/>
      <c r="V321" s="50"/>
    </row>
    <row r="322" spans="1:22" ht="21.6" thickTop="1" thickBot="1" x14ac:dyDescent="0.3">
      <c r="A322" s="290">
        <f t="shared" ref="A322" si="73">A318+1</f>
        <v>77</v>
      </c>
      <c r="B322" s="74" t="s">
        <v>29</v>
      </c>
      <c r="C322" s="74" t="s">
        <v>31</v>
      </c>
      <c r="D322" s="74" t="s">
        <v>18</v>
      </c>
      <c r="E322" s="293" t="s">
        <v>33</v>
      </c>
      <c r="F322" s="293"/>
      <c r="G322" s="293" t="s">
        <v>24</v>
      </c>
      <c r="H322" s="294"/>
      <c r="I322" s="45"/>
      <c r="J322" s="42" t="s">
        <v>0</v>
      </c>
      <c r="K322" s="43"/>
      <c r="L322" s="43"/>
      <c r="M322" s="44"/>
      <c r="N322" s="2"/>
      <c r="V322" s="50"/>
    </row>
    <row r="323" spans="1:22" ht="13.8" thickBot="1" x14ac:dyDescent="0.3">
      <c r="A323" s="291"/>
      <c r="B323" s="7"/>
      <c r="C323" s="7"/>
      <c r="D323" s="4"/>
      <c r="E323" s="7"/>
      <c r="F323" s="7"/>
      <c r="G323" s="295"/>
      <c r="H323" s="296"/>
      <c r="I323" s="297"/>
      <c r="J323" s="40" t="s">
        <v>37</v>
      </c>
      <c r="K323" s="40"/>
      <c r="L323" s="40"/>
      <c r="M323" s="41"/>
      <c r="N323" s="2"/>
      <c r="V323" s="50">
        <v>0</v>
      </c>
    </row>
    <row r="324" spans="1:22" ht="21" thickBot="1" x14ac:dyDescent="0.3">
      <c r="A324" s="291"/>
      <c r="B324" s="75" t="s">
        <v>30</v>
      </c>
      <c r="C324" s="75" t="s">
        <v>32</v>
      </c>
      <c r="D324" s="75" t="s">
        <v>17</v>
      </c>
      <c r="E324" s="298" t="s">
        <v>34</v>
      </c>
      <c r="F324" s="298"/>
      <c r="G324" s="299"/>
      <c r="H324" s="300"/>
      <c r="I324" s="301"/>
      <c r="J324" s="12" t="s">
        <v>38</v>
      </c>
      <c r="K324" s="13"/>
      <c r="L324" s="13"/>
      <c r="M324" s="14"/>
      <c r="N324" s="2"/>
      <c r="V324" s="50"/>
    </row>
    <row r="325" spans="1:22" ht="13.8" thickBot="1" x14ac:dyDescent="0.3">
      <c r="A325" s="292"/>
      <c r="B325" s="8"/>
      <c r="C325" s="8"/>
      <c r="D325" s="9"/>
      <c r="E325" s="10" t="s">
        <v>2</v>
      </c>
      <c r="F325" s="11"/>
      <c r="G325" s="302"/>
      <c r="H325" s="303"/>
      <c r="I325" s="304"/>
      <c r="J325" s="12" t="s">
        <v>39</v>
      </c>
      <c r="K325" s="13"/>
      <c r="L325" s="13"/>
      <c r="M325" s="14"/>
      <c r="N325" s="2"/>
      <c r="V325" s="50"/>
    </row>
    <row r="326" spans="1:22" ht="21.6" thickTop="1" thickBot="1" x14ac:dyDescent="0.3">
      <c r="A326" s="290">
        <f t="shared" ref="A326" si="74">A322+1</f>
        <v>78</v>
      </c>
      <c r="B326" s="74" t="s">
        <v>29</v>
      </c>
      <c r="C326" s="74" t="s">
        <v>31</v>
      </c>
      <c r="D326" s="74" t="s">
        <v>18</v>
      </c>
      <c r="E326" s="293" t="s">
        <v>33</v>
      </c>
      <c r="F326" s="293"/>
      <c r="G326" s="293" t="s">
        <v>24</v>
      </c>
      <c r="H326" s="294"/>
      <c r="I326" s="45"/>
      <c r="J326" s="42" t="s">
        <v>0</v>
      </c>
      <c r="K326" s="43"/>
      <c r="L326" s="43"/>
      <c r="M326" s="44"/>
      <c r="N326" s="2"/>
      <c r="V326" s="50"/>
    </row>
    <row r="327" spans="1:22" ht="13.8" thickBot="1" x14ac:dyDescent="0.3">
      <c r="A327" s="291"/>
      <c r="B327" s="7"/>
      <c r="C327" s="7"/>
      <c r="D327" s="4"/>
      <c r="E327" s="7"/>
      <c r="F327" s="7"/>
      <c r="G327" s="295"/>
      <c r="H327" s="296"/>
      <c r="I327" s="297"/>
      <c r="J327" s="40" t="s">
        <v>37</v>
      </c>
      <c r="K327" s="40"/>
      <c r="L327" s="40"/>
      <c r="M327" s="41"/>
      <c r="N327" s="2"/>
      <c r="V327" s="50">
        <v>0</v>
      </c>
    </row>
    <row r="328" spans="1:22" ht="21" thickBot="1" x14ac:dyDescent="0.3">
      <c r="A328" s="291"/>
      <c r="B328" s="75" t="s">
        <v>30</v>
      </c>
      <c r="C328" s="75" t="s">
        <v>32</v>
      </c>
      <c r="D328" s="75" t="s">
        <v>17</v>
      </c>
      <c r="E328" s="298" t="s">
        <v>34</v>
      </c>
      <c r="F328" s="298"/>
      <c r="G328" s="299"/>
      <c r="H328" s="300"/>
      <c r="I328" s="301"/>
      <c r="J328" s="12" t="s">
        <v>38</v>
      </c>
      <c r="K328" s="13"/>
      <c r="L328" s="13"/>
      <c r="M328" s="14"/>
      <c r="N328" s="2"/>
      <c r="V328" s="50"/>
    </row>
    <row r="329" spans="1:22" ht="13.8" thickBot="1" x14ac:dyDescent="0.3">
      <c r="A329" s="292"/>
      <c r="B329" s="8"/>
      <c r="C329" s="8"/>
      <c r="D329" s="9"/>
      <c r="E329" s="10" t="s">
        <v>2</v>
      </c>
      <c r="F329" s="11"/>
      <c r="G329" s="302"/>
      <c r="H329" s="303"/>
      <c r="I329" s="304"/>
      <c r="J329" s="12" t="s">
        <v>39</v>
      </c>
      <c r="K329" s="13"/>
      <c r="L329" s="13"/>
      <c r="M329" s="14"/>
      <c r="N329" s="2"/>
      <c r="V329" s="50"/>
    </row>
    <row r="330" spans="1:22" ht="21.6" thickTop="1" thickBot="1" x14ac:dyDescent="0.3">
      <c r="A330" s="290">
        <f t="shared" ref="A330" si="75">A326+1</f>
        <v>79</v>
      </c>
      <c r="B330" s="74" t="s">
        <v>29</v>
      </c>
      <c r="C330" s="74" t="s">
        <v>31</v>
      </c>
      <c r="D330" s="74" t="s">
        <v>18</v>
      </c>
      <c r="E330" s="293" t="s">
        <v>33</v>
      </c>
      <c r="F330" s="293"/>
      <c r="G330" s="293" t="s">
        <v>24</v>
      </c>
      <c r="H330" s="294"/>
      <c r="I330" s="45"/>
      <c r="J330" s="42" t="s">
        <v>0</v>
      </c>
      <c r="K330" s="43"/>
      <c r="L330" s="43"/>
      <c r="M330" s="44"/>
      <c r="N330" s="2"/>
      <c r="V330" s="50"/>
    </row>
    <row r="331" spans="1:22" ht="13.8" thickBot="1" x14ac:dyDescent="0.3">
      <c r="A331" s="291"/>
      <c r="B331" s="7"/>
      <c r="C331" s="7"/>
      <c r="D331" s="4"/>
      <c r="E331" s="7"/>
      <c r="F331" s="7"/>
      <c r="G331" s="295"/>
      <c r="H331" s="296"/>
      <c r="I331" s="297"/>
      <c r="J331" s="40" t="s">
        <v>37</v>
      </c>
      <c r="K331" s="40"/>
      <c r="L331" s="40"/>
      <c r="M331" s="41"/>
      <c r="N331" s="2"/>
      <c r="V331" s="50">
        <v>0</v>
      </c>
    </row>
    <row r="332" spans="1:22" ht="21" thickBot="1" x14ac:dyDescent="0.3">
      <c r="A332" s="291"/>
      <c r="B332" s="75" t="s">
        <v>30</v>
      </c>
      <c r="C332" s="75" t="s">
        <v>32</v>
      </c>
      <c r="D332" s="75" t="s">
        <v>17</v>
      </c>
      <c r="E332" s="298" t="s">
        <v>34</v>
      </c>
      <c r="F332" s="298"/>
      <c r="G332" s="299"/>
      <c r="H332" s="300"/>
      <c r="I332" s="301"/>
      <c r="J332" s="12" t="s">
        <v>38</v>
      </c>
      <c r="K332" s="13"/>
      <c r="L332" s="13"/>
      <c r="M332" s="14"/>
      <c r="N332" s="2"/>
      <c r="V332" s="50"/>
    </row>
    <row r="333" spans="1:22" ht="13.8" thickBot="1" x14ac:dyDescent="0.3">
      <c r="A333" s="292"/>
      <c r="B333" s="8"/>
      <c r="C333" s="8"/>
      <c r="D333" s="9"/>
      <c r="E333" s="10" t="s">
        <v>2</v>
      </c>
      <c r="F333" s="11"/>
      <c r="G333" s="302"/>
      <c r="H333" s="303"/>
      <c r="I333" s="304"/>
      <c r="J333" s="12" t="s">
        <v>39</v>
      </c>
      <c r="K333" s="13"/>
      <c r="L333" s="13"/>
      <c r="M333" s="14"/>
      <c r="N333" s="2"/>
      <c r="V333" s="50"/>
    </row>
    <row r="334" spans="1:22" ht="21.6" thickTop="1" thickBot="1" x14ac:dyDescent="0.3">
      <c r="A334" s="290">
        <f t="shared" ref="A334" si="76">A330+1</f>
        <v>80</v>
      </c>
      <c r="B334" s="74" t="s">
        <v>29</v>
      </c>
      <c r="C334" s="74" t="s">
        <v>31</v>
      </c>
      <c r="D334" s="74" t="s">
        <v>18</v>
      </c>
      <c r="E334" s="293" t="s">
        <v>33</v>
      </c>
      <c r="F334" s="293"/>
      <c r="G334" s="293" t="s">
        <v>24</v>
      </c>
      <c r="H334" s="294"/>
      <c r="I334" s="45"/>
      <c r="J334" s="42" t="s">
        <v>0</v>
      </c>
      <c r="K334" s="43"/>
      <c r="L334" s="43"/>
      <c r="M334" s="44"/>
      <c r="N334" s="2"/>
      <c r="V334" s="50"/>
    </row>
    <row r="335" spans="1:22" ht="13.8" thickBot="1" x14ac:dyDescent="0.3">
      <c r="A335" s="291"/>
      <c r="B335" s="7"/>
      <c r="C335" s="7"/>
      <c r="D335" s="4"/>
      <c r="E335" s="7"/>
      <c r="F335" s="7"/>
      <c r="G335" s="295"/>
      <c r="H335" s="296"/>
      <c r="I335" s="297"/>
      <c r="J335" s="40" t="s">
        <v>37</v>
      </c>
      <c r="K335" s="40"/>
      <c r="L335" s="40"/>
      <c r="M335" s="41"/>
      <c r="N335" s="2"/>
      <c r="V335" s="50">
        <v>0</v>
      </c>
    </row>
    <row r="336" spans="1:22" ht="21" thickBot="1" x14ac:dyDescent="0.3">
      <c r="A336" s="291"/>
      <c r="B336" s="75" t="s">
        <v>30</v>
      </c>
      <c r="C336" s="75" t="s">
        <v>32</v>
      </c>
      <c r="D336" s="75" t="s">
        <v>17</v>
      </c>
      <c r="E336" s="298" t="s">
        <v>34</v>
      </c>
      <c r="F336" s="298"/>
      <c r="G336" s="299"/>
      <c r="H336" s="300"/>
      <c r="I336" s="301"/>
      <c r="J336" s="12" t="s">
        <v>38</v>
      </c>
      <c r="K336" s="13"/>
      <c r="L336" s="13"/>
      <c r="M336" s="14"/>
      <c r="N336" s="2"/>
      <c r="V336" s="50"/>
    </row>
    <row r="337" spans="1:22" ht="13.8" thickBot="1" x14ac:dyDescent="0.3">
      <c r="A337" s="292"/>
      <c r="B337" s="8"/>
      <c r="C337" s="8"/>
      <c r="D337" s="9"/>
      <c r="E337" s="10" t="s">
        <v>2</v>
      </c>
      <c r="F337" s="11"/>
      <c r="G337" s="302"/>
      <c r="H337" s="303"/>
      <c r="I337" s="304"/>
      <c r="J337" s="12" t="s">
        <v>39</v>
      </c>
      <c r="K337" s="13"/>
      <c r="L337" s="13"/>
      <c r="M337" s="14"/>
      <c r="N337" s="2"/>
      <c r="V337" s="50"/>
    </row>
    <row r="338" spans="1:22" ht="21.6" thickTop="1" thickBot="1" x14ac:dyDescent="0.3">
      <c r="A338" s="290">
        <f t="shared" ref="A338" si="77">A334+1</f>
        <v>81</v>
      </c>
      <c r="B338" s="74" t="s">
        <v>29</v>
      </c>
      <c r="C338" s="74" t="s">
        <v>31</v>
      </c>
      <c r="D338" s="74" t="s">
        <v>18</v>
      </c>
      <c r="E338" s="293" t="s">
        <v>33</v>
      </c>
      <c r="F338" s="293"/>
      <c r="G338" s="293" t="s">
        <v>24</v>
      </c>
      <c r="H338" s="294"/>
      <c r="I338" s="45"/>
      <c r="J338" s="42" t="s">
        <v>0</v>
      </c>
      <c r="K338" s="43"/>
      <c r="L338" s="43"/>
      <c r="M338" s="44"/>
      <c r="N338" s="2"/>
      <c r="V338" s="50"/>
    </row>
    <row r="339" spans="1:22" ht="13.8" thickBot="1" x14ac:dyDescent="0.3">
      <c r="A339" s="291"/>
      <c r="B339" s="7"/>
      <c r="C339" s="7"/>
      <c r="D339" s="4"/>
      <c r="E339" s="7"/>
      <c r="F339" s="7"/>
      <c r="G339" s="295"/>
      <c r="H339" s="296"/>
      <c r="I339" s="297"/>
      <c r="J339" s="40" t="s">
        <v>37</v>
      </c>
      <c r="K339" s="40"/>
      <c r="L339" s="40"/>
      <c r="M339" s="41"/>
      <c r="N339" s="2"/>
      <c r="V339" s="50">
        <v>0</v>
      </c>
    </row>
    <row r="340" spans="1:22" ht="21" thickBot="1" x14ac:dyDescent="0.3">
      <c r="A340" s="291"/>
      <c r="B340" s="75" t="s">
        <v>30</v>
      </c>
      <c r="C340" s="75" t="s">
        <v>32</v>
      </c>
      <c r="D340" s="75" t="s">
        <v>17</v>
      </c>
      <c r="E340" s="298" t="s">
        <v>34</v>
      </c>
      <c r="F340" s="298"/>
      <c r="G340" s="299"/>
      <c r="H340" s="300"/>
      <c r="I340" s="301"/>
      <c r="J340" s="12" t="s">
        <v>38</v>
      </c>
      <c r="K340" s="13"/>
      <c r="L340" s="13"/>
      <c r="M340" s="14"/>
      <c r="N340" s="2"/>
      <c r="V340" s="50"/>
    </row>
    <row r="341" spans="1:22" ht="13.8" thickBot="1" x14ac:dyDescent="0.3">
      <c r="A341" s="292"/>
      <c r="B341" s="8"/>
      <c r="C341" s="8"/>
      <c r="D341" s="9"/>
      <c r="E341" s="10" t="s">
        <v>2</v>
      </c>
      <c r="F341" s="11"/>
      <c r="G341" s="302"/>
      <c r="H341" s="303"/>
      <c r="I341" s="304"/>
      <c r="J341" s="12" t="s">
        <v>39</v>
      </c>
      <c r="K341" s="13"/>
      <c r="L341" s="13"/>
      <c r="M341" s="14"/>
      <c r="N341" s="2"/>
      <c r="V341" s="50"/>
    </row>
    <row r="342" spans="1:22" ht="21.6" thickTop="1" thickBot="1" x14ac:dyDescent="0.3">
      <c r="A342" s="290">
        <f t="shared" ref="A342" si="78">A338+1</f>
        <v>82</v>
      </c>
      <c r="B342" s="74" t="s">
        <v>29</v>
      </c>
      <c r="C342" s="74" t="s">
        <v>31</v>
      </c>
      <c r="D342" s="74" t="s">
        <v>18</v>
      </c>
      <c r="E342" s="293" t="s">
        <v>33</v>
      </c>
      <c r="F342" s="293"/>
      <c r="G342" s="293" t="s">
        <v>24</v>
      </c>
      <c r="H342" s="294"/>
      <c r="I342" s="45"/>
      <c r="J342" s="42" t="s">
        <v>0</v>
      </c>
      <c r="K342" s="43"/>
      <c r="L342" s="43"/>
      <c r="M342" s="44"/>
      <c r="N342" s="2"/>
      <c r="V342" s="50"/>
    </row>
    <row r="343" spans="1:22" ht="13.8" thickBot="1" x14ac:dyDescent="0.3">
      <c r="A343" s="291"/>
      <c r="B343" s="7"/>
      <c r="C343" s="7"/>
      <c r="D343" s="4"/>
      <c r="E343" s="7"/>
      <c r="F343" s="7"/>
      <c r="G343" s="295"/>
      <c r="H343" s="296"/>
      <c r="I343" s="297"/>
      <c r="J343" s="40" t="s">
        <v>37</v>
      </c>
      <c r="K343" s="40"/>
      <c r="L343" s="40"/>
      <c r="M343" s="41"/>
      <c r="N343" s="2"/>
      <c r="V343" s="50">
        <v>0</v>
      </c>
    </row>
    <row r="344" spans="1:22" ht="21" thickBot="1" x14ac:dyDescent="0.3">
      <c r="A344" s="291"/>
      <c r="B344" s="75" t="s">
        <v>30</v>
      </c>
      <c r="C344" s="75" t="s">
        <v>32</v>
      </c>
      <c r="D344" s="75" t="s">
        <v>17</v>
      </c>
      <c r="E344" s="298" t="s">
        <v>34</v>
      </c>
      <c r="F344" s="298"/>
      <c r="G344" s="299"/>
      <c r="H344" s="300"/>
      <c r="I344" s="301"/>
      <c r="J344" s="12" t="s">
        <v>38</v>
      </c>
      <c r="K344" s="13"/>
      <c r="L344" s="13"/>
      <c r="M344" s="14"/>
      <c r="N344" s="2"/>
      <c r="V344" s="50"/>
    </row>
    <row r="345" spans="1:22" ht="13.8" thickBot="1" x14ac:dyDescent="0.3">
      <c r="A345" s="292"/>
      <c r="B345" s="8"/>
      <c r="C345" s="8"/>
      <c r="D345" s="9"/>
      <c r="E345" s="10" t="s">
        <v>2</v>
      </c>
      <c r="F345" s="11"/>
      <c r="G345" s="302"/>
      <c r="H345" s="303"/>
      <c r="I345" s="304"/>
      <c r="J345" s="12" t="s">
        <v>39</v>
      </c>
      <c r="K345" s="13"/>
      <c r="L345" s="13"/>
      <c r="M345" s="14"/>
      <c r="N345" s="2"/>
      <c r="V345" s="50"/>
    </row>
    <row r="346" spans="1:22" ht="21.6" thickTop="1" thickBot="1" x14ac:dyDescent="0.3">
      <c r="A346" s="290">
        <f t="shared" ref="A346" si="79">A342+1</f>
        <v>83</v>
      </c>
      <c r="B346" s="74" t="s">
        <v>29</v>
      </c>
      <c r="C346" s="74" t="s">
        <v>31</v>
      </c>
      <c r="D346" s="74" t="s">
        <v>18</v>
      </c>
      <c r="E346" s="293" t="s">
        <v>33</v>
      </c>
      <c r="F346" s="293"/>
      <c r="G346" s="293" t="s">
        <v>24</v>
      </c>
      <c r="H346" s="294"/>
      <c r="I346" s="45"/>
      <c r="J346" s="42" t="s">
        <v>0</v>
      </c>
      <c r="K346" s="43"/>
      <c r="L346" s="43"/>
      <c r="M346" s="44"/>
      <c r="N346" s="2"/>
      <c r="V346" s="50"/>
    </row>
    <row r="347" spans="1:22" ht="13.8" thickBot="1" x14ac:dyDescent="0.3">
      <c r="A347" s="291"/>
      <c r="B347" s="7"/>
      <c r="C347" s="7"/>
      <c r="D347" s="4"/>
      <c r="E347" s="7"/>
      <c r="F347" s="7"/>
      <c r="G347" s="295"/>
      <c r="H347" s="296"/>
      <c r="I347" s="297"/>
      <c r="J347" s="40" t="s">
        <v>37</v>
      </c>
      <c r="K347" s="40"/>
      <c r="L347" s="40"/>
      <c r="M347" s="41"/>
      <c r="N347" s="2"/>
      <c r="V347" s="50">
        <v>0</v>
      </c>
    </row>
    <row r="348" spans="1:22" ht="21" thickBot="1" x14ac:dyDescent="0.3">
      <c r="A348" s="291"/>
      <c r="B348" s="75" t="s">
        <v>30</v>
      </c>
      <c r="C348" s="75" t="s">
        <v>32</v>
      </c>
      <c r="D348" s="75" t="s">
        <v>17</v>
      </c>
      <c r="E348" s="298" t="s">
        <v>34</v>
      </c>
      <c r="F348" s="298"/>
      <c r="G348" s="299"/>
      <c r="H348" s="300"/>
      <c r="I348" s="301"/>
      <c r="J348" s="12" t="s">
        <v>38</v>
      </c>
      <c r="K348" s="13"/>
      <c r="L348" s="13"/>
      <c r="M348" s="14"/>
      <c r="N348" s="2"/>
      <c r="V348" s="50"/>
    </row>
    <row r="349" spans="1:22" ht="13.8" thickBot="1" x14ac:dyDescent="0.3">
      <c r="A349" s="292"/>
      <c r="B349" s="8"/>
      <c r="C349" s="8"/>
      <c r="D349" s="9"/>
      <c r="E349" s="10" t="s">
        <v>2</v>
      </c>
      <c r="F349" s="11"/>
      <c r="G349" s="302"/>
      <c r="H349" s="303"/>
      <c r="I349" s="304"/>
      <c r="J349" s="12" t="s">
        <v>39</v>
      </c>
      <c r="K349" s="13"/>
      <c r="L349" s="13"/>
      <c r="M349" s="14"/>
      <c r="N349" s="2"/>
      <c r="V349" s="50"/>
    </row>
    <row r="350" spans="1:22" ht="21.6" thickTop="1" thickBot="1" x14ac:dyDescent="0.3">
      <c r="A350" s="290">
        <f t="shared" ref="A350" si="80">A346+1</f>
        <v>84</v>
      </c>
      <c r="B350" s="74" t="s">
        <v>29</v>
      </c>
      <c r="C350" s="74" t="s">
        <v>31</v>
      </c>
      <c r="D350" s="74" t="s">
        <v>18</v>
      </c>
      <c r="E350" s="293" t="s">
        <v>33</v>
      </c>
      <c r="F350" s="293"/>
      <c r="G350" s="293" t="s">
        <v>24</v>
      </c>
      <c r="H350" s="294"/>
      <c r="I350" s="45"/>
      <c r="J350" s="42" t="s">
        <v>0</v>
      </c>
      <c r="K350" s="43"/>
      <c r="L350" s="43"/>
      <c r="M350" s="44"/>
      <c r="N350" s="2"/>
      <c r="V350" s="50"/>
    </row>
    <row r="351" spans="1:22" ht="13.8" thickBot="1" x14ac:dyDescent="0.3">
      <c r="A351" s="291"/>
      <c r="B351" s="7"/>
      <c r="C351" s="7"/>
      <c r="D351" s="4"/>
      <c r="E351" s="7"/>
      <c r="F351" s="7"/>
      <c r="G351" s="295"/>
      <c r="H351" s="296"/>
      <c r="I351" s="297"/>
      <c r="J351" s="40" t="s">
        <v>37</v>
      </c>
      <c r="K351" s="40"/>
      <c r="L351" s="40"/>
      <c r="M351" s="41"/>
      <c r="N351" s="2"/>
      <c r="V351" s="50">
        <v>0</v>
      </c>
    </row>
    <row r="352" spans="1:22" ht="21" thickBot="1" x14ac:dyDescent="0.3">
      <c r="A352" s="291"/>
      <c r="B352" s="75" t="s">
        <v>30</v>
      </c>
      <c r="C352" s="75" t="s">
        <v>32</v>
      </c>
      <c r="D352" s="75" t="s">
        <v>17</v>
      </c>
      <c r="E352" s="298" t="s">
        <v>34</v>
      </c>
      <c r="F352" s="298"/>
      <c r="G352" s="299"/>
      <c r="H352" s="300"/>
      <c r="I352" s="301"/>
      <c r="J352" s="12" t="s">
        <v>38</v>
      </c>
      <c r="K352" s="13"/>
      <c r="L352" s="13"/>
      <c r="M352" s="14"/>
      <c r="N352" s="2"/>
      <c r="V352" s="50"/>
    </row>
    <row r="353" spans="1:22" ht="13.8" thickBot="1" x14ac:dyDescent="0.3">
      <c r="A353" s="292"/>
      <c r="B353" s="8"/>
      <c r="C353" s="8"/>
      <c r="D353" s="9"/>
      <c r="E353" s="10" t="s">
        <v>2</v>
      </c>
      <c r="F353" s="11"/>
      <c r="G353" s="302"/>
      <c r="H353" s="303"/>
      <c r="I353" s="304"/>
      <c r="J353" s="12" t="s">
        <v>39</v>
      </c>
      <c r="K353" s="13"/>
      <c r="L353" s="13"/>
      <c r="M353" s="14"/>
      <c r="N353" s="2"/>
      <c r="V353" s="50"/>
    </row>
    <row r="354" spans="1:22" ht="21.6" thickTop="1" thickBot="1" x14ac:dyDescent="0.3">
      <c r="A354" s="290">
        <f t="shared" ref="A354" si="81">A350+1</f>
        <v>85</v>
      </c>
      <c r="B354" s="74" t="s">
        <v>29</v>
      </c>
      <c r="C354" s="74" t="s">
        <v>31</v>
      </c>
      <c r="D354" s="74" t="s">
        <v>18</v>
      </c>
      <c r="E354" s="293" t="s">
        <v>33</v>
      </c>
      <c r="F354" s="293"/>
      <c r="G354" s="293" t="s">
        <v>24</v>
      </c>
      <c r="H354" s="294"/>
      <c r="I354" s="45"/>
      <c r="J354" s="42" t="s">
        <v>0</v>
      </c>
      <c r="K354" s="43"/>
      <c r="L354" s="43"/>
      <c r="M354" s="44"/>
      <c r="N354" s="2"/>
      <c r="V354" s="50"/>
    </row>
    <row r="355" spans="1:22" ht="13.8" thickBot="1" x14ac:dyDescent="0.3">
      <c r="A355" s="291"/>
      <c r="B355" s="7"/>
      <c r="C355" s="7"/>
      <c r="D355" s="4"/>
      <c r="E355" s="7"/>
      <c r="F355" s="7"/>
      <c r="G355" s="295"/>
      <c r="H355" s="296"/>
      <c r="I355" s="297"/>
      <c r="J355" s="40" t="s">
        <v>37</v>
      </c>
      <c r="K355" s="40"/>
      <c r="L355" s="40"/>
      <c r="M355" s="41"/>
      <c r="N355" s="2"/>
      <c r="V355" s="50">
        <v>0</v>
      </c>
    </row>
    <row r="356" spans="1:22" ht="21" thickBot="1" x14ac:dyDescent="0.3">
      <c r="A356" s="291"/>
      <c r="B356" s="75" t="s">
        <v>30</v>
      </c>
      <c r="C356" s="75" t="s">
        <v>32</v>
      </c>
      <c r="D356" s="75" t="s">
        <v>17</v>
      </c>
      <c r="E356" s="298" t="s">
        <v>34</v>
      </c>
      <c r="F356" s="298"/>
      <c r="G356" s="299"/>
      <c r="H356" s="300"/>
      <c r="I356" s="301"/>
      <c r="J356" s="12" t="s">
        <v>38</v>
      </c>
      <c r="K356" s="13"/>
      <c r="L356" s="13"/>
      <c r="M356" s="14"/>
      <c r="N356" s="2"/>
      <c r="V356" s="50"/>
    </row>
    <row r="357" spans="1:22" ht="13.8" thickBot="1" x14ac:dyDescent="0.3">
      <c r="A357" s="292"/>
      <c r="B357" s="8"/>
      <c r="C357" s="8"/>
      <c r="D357" s="9"/>
      <c r="E357" s="10" t="s">
        <v>2</v>
      </c>
      <c r="F357" s="11"/>
      <c r="G357" s="302"/>
      <c r="H357" s="303"/>
      <c r="I357" s="304"/>
      <c r="J357" s="12" t="s">
        <v>39</v>
      </c>
      <c r="K357" s="13"/>
      <c r="L357" s="13"/>
      <c r="M357" s="14"/>
      <c r="N357" s="2"/>
      <c r="V357" s="50"/>
    </row>
    <row r="358" spans="1:22" ht="21.6" thickTop="1" thickBot="1" x14ac:dyDescent="0.3">
      <c r="A358" s="290">
        <f t="shared" ref="A358" si="82">A354+1</f>
        <v>86</v>
      </c>
      <c r="B358" s="74" t="s">
        <v>29</v>
      </c>
      <c r="C358" s="74" t="s">
        <v>31</v>
      </c>
      <c r="D358" s="74" t="s">
        <v>18</v>
      </c>
      <c r="E358" s="293" t="s">
        <v>33</v>
      </c>
      <c r="F358" s="293"/>
      <c r="G358" s="293" t="s">
        <v>24</v>
      </c>
      <c r="H358" s="294"/>
      <c r="I358" s="45"/>
      <c r="J358" s="42" t="s">
        <v>0</v>
      </c>
      <c r="K358" s="43"/>
      <c r="L358" s="43"/>
      <c r="M358" s="44"/>
      <c r="N358" s="2"/>
      <c r="V358" s="50"/>
    </row>
    <row r="359" spans="1:22" ht="13.8" thickBot="1" x14ac:dyDescent="0.3">
      <c r="A359" s="291"/>
      <c r="B359" s="7"/>
      <c r="C359" s="7"/>
      <c r="D359" s="4"/>
      <c r="E359" s="7"/>
      <c r="F359" s="7"/>
      <c r="G359" s="295"/>
      <c r="H359" s="296"/>
      <c r="I359" s="297"/>
      <c r="J359" s="40" t="s">
        <v>37</v>
      </c>
      <c r="K359" s="40"/>
      <c r="L359" s="40"/>
      <c r="M359" s="41"/>
      <c r="N359" s="2"/>
      <c r="V359" s="50">
        <v>0</v>
      </c>
    </row>
    <row r="360" spans="1:22" ht="21" thickBot="1" x14ac:dyDescent="0.3">
      <c r="A360" s="291"/>
      <c r="B360" s="75" t="s">
        <v>30</v>
      </c>
      <c r="C360" s="75" t="s">
        <v>32</v>
      </c>
      <c r="D360" s="75" t="s">
        <v>17</v>
      </c>
      <c r="E360" s="298" t="s">
        <v>34</v>
      </c>
      <c r="F360" s="298"/>
      <c r="G360" s="299"/>
      <c r="H360" s="300"/>
      <c r="I360" s="301"/>
      <c r="J360" s="12" t="s">
        <v>38</v>
      </c>
      <c r="K360" s="13"/>
      <c r="L360" s="13"/>
      <c r="M360" s="14"/>
      <c r="N360" s="2"/>
      <c r="V360" s="50"/>
    </row>
    <row r="361" spans="1:22" ht="13.8" thickBot="1" x14ac:dyDescent="0.3">
      <c r="A361" s="292"/>
      <c r="B361" s="8"/>
      <c r="C361" s="8"/>
      <c r="D361" s="9"/>
      <c r="E361" s="10" t="s">
        <v>2</v>
      </c>
      <c r="F361" s="11"/>
      <c r="G361" s="302"/>
      <c r="H361" s="303"/>
      <c r="I361" s="304"/>
      <c r="J361" s="12" t="s">
        <v>39</v>
      </c>
      <c r="K361" s="13"/>
      <c r="L361" s="13"/>
      <c r="M361" s="14"/>
      <c r="N361" s="2"/>
      <c r="V361" s="50"/>
    </row>
    <row r="362" spans="1:22" ht="21.6" thickTop="1" thickBot="1" x14ac:dyDescent="0.3">
      <c r="A362" s="290">
        <f t="shared" ref="A362" si="83">A358+1</f>
        <v>87</v>
      </c>
      <c r="B362" s="74" t="s">
        <v>29</v>
      </c>
      <c r="C362" s="74" t="s">
        <v>31</v>
      </c>
      <c r="D362" s="74" t="s">
        <v>18</v>
      </c>
      <c r="E362" s="293" t="s">
        <v>33</v>
      </c>
      <c r="F362" s="293"/>
      <c r="G362" s="293" t="s">
        <v>24</v>
      </c>
      <c r="H362" s="294"/>
      <c r="I362" s="45"/>
      <c r="J362" s="42" t="s">
        <v>0</v>
      </c>
      <c r="K362" s="43"/>
      <c r="L362" s="43"/>
      <c r="M362" s="44"/>
      <c r="N362" s="2"/>
      <c r="V362" s="50"/>
    </row>
    <row r="363" spans="1:22" ht="13.8" thickBot="1" x14ac:dyDescent="0.3">
      <c r="A363" s="291"/>
      <c r="B363" s="7"/>
      <c r="C363" s="7"/>
      <c r="D363" s="4"/>
      <c r="E363" s="7"/>
      <c r="F363" s="7"/>
      <c r="G363" s="295"/>
      <c r="H363" s="296"/>
      <c r="I363" s="297"/>
      <c r="J363" s="40" t="s">
        <v>37</v>
      </c>
      <c r="K363" s="40"/>
      <c r="L363" s="40"/>
      <c r="M363" s="41"/>
      <c r="N363" s="2"/>
      <c r="V363" s="50">
        <v>0</v>
      </c>
    </row>
    <row r="364" spans="1:22" ht="21" thickBot="1" x14ac:dyDescent="0.3">
      <c r="A364" s="291"/>
      <c r="B364" s="75" t="s">
        <v>30</v>
      </c>
      <c r="C364" s="75" t="s">
        <v>32</v>
      </c>
      <c r="D364" s="75" t="s">
        <v>17</v>
      </c>
      <c r="E364" s="298" t="s">
        <v>34</v>
      </c>
      <c r="F364" s="298"/>
      <c r="G364" s="299"/>
      <c r="H364" s="300"/>
      <c r="I364" s="301"/>
      <c r="J364" s="12" t="s">
        <v>38</v>
      </c>
      <c r="K364" s="13"/>
      <c r="L364" s="13"/>
      <c r="M364" s="14"/>
      <c r="N364" s="2"/>
      <c r="V364" s="50"/>
    </row>
    <row r="365" spans="1:22" ht="13.8" thickBot="1" x14ac:dyDescent="0.3">
      <c r="A365" s="292"/>
      <c r="B365" s="8"/>
      <c r="C365" s="8"/>
      <c r="D365" s="9"/>
      <c r="E365" s="10" t="s">
        <v>2</v>
      </c>
      <c r="F365" s="11"/>
      <c r="G365" s="302"/>
      <c r="H365" s="303"/>
      <c r="I365" s="304"/>
      <c r="J365" s="12" t="s">
        <v>39</v>
      </c>
      <c r="K365" s="13"/>
      <c r="L365" s="13"/>
      <c r="M365" s="14"/>
      <c r="N365" s="2"/>
      <c r="V365" s="50"/>
    </row>
    <row r="366" spans="1:22" ht="21.6" thickTop="1" thickBot="1" x14ac:dyDescent="0.3">
      <c r="A366" s="290">
        <f t="shared" ref="A366" si="84">A362+1</f>
        <v>88</v>
      </c>
      <c r="B366" s="74" t="s">
        <v>29</v>
      </c>
      <c r="C366" s="74" t="s">
        <v>31</v>
      </c>
      <c r="D366" s="74" t="s">
        <v>18</v>
      </c>
      <c r="E366" s="293" t="s">
        <v>33</v>
      </c>
      <c r="F366" s="293"/>
      <c r="G366" s="293" t="s">
        <v>24</v>
      </c>
      <c r="H366" s="294"/>
      <c r="I366" s="45"/>
      <c r="J366" s="42" t="s">
        <v>0</v>
      </c>
      <c r="K366" s="43"/>
      <c r="L366" s="43"/>
      <c r="M366" s="44"/>
      <c r="N366" s="2"/>
      <c r="V366" s="50"/>
    </row>
    <row r="367" spans="1:22" ht="13.8" thickBot="1" x14ac:dyDescent="0.3">
      <c r="A367" s="291"/>
      <c r="B367" s="7"/>
      <c r="C367" s="7"/>
      <c r="D367" s="4"/>
      <c r="E367" s="7"/>
      <c r="F367" s="7"/>
      <c r="G367" s="295"/>
      <c r="H367" s="296"/>
      <c r="I367" s="297"/>
      <c r="J367" s="40" t="s">
        <v>37</v>
      </c>
      <c r="K367" s="40"/>
      <c r="L367" s="40"/>
      <c r="M367" s="41"/>
      <c r="N367" s="2"/>
      <c r="V367" s="50">
        <v>0</v>
      </c>
    </row>
    <row r="368" spans="1:22" ht="21" thickBot="1" x14ac:dyDescent="0.3">
      <c r="A368" s="291"/>
      <c r="B368" s="75" t="s">
        <v>30</v>
      </c>
      <c r="C368" s="75" t="s">
        <v>32</v>
      </c>
      <c r="D368" s="75" t="s">
        <v>17</v>
      </c>
      <c r="E368" s="298" t="s">
        <v>34</v>
      </c>
      <c r="F368" s="298"/>
      <c r="G368" s="299"/>
      <c r="H368" s="300"/>
      <c r="I368" s="301"/>
      <c r="J368" s="12" t="s">
        <v>38</v>
      </c>
      <c r="K368" s="13"/>
      <c r="L368" s="13"/>
      <c r="M368" s="14"/>
      <c r="N368" s="2"/>
      <c r="V368" s="50"/>
    </row>
    <row r="369" spans="1:22" ht="13.8" thickBot="1" x14ac:dyDescent="0.3">
      <c r="A369" s="292"/>
      <c r="B369" s="8"/>
      <c r="C369" s="8"/>
      <c r="D369" s="9"/>
      <c r="E369" s="10" t="s">
        <v>2</v>
      </c>
      <c r="F369" s="11"/>
      <c r="G369" s="302"/>
      <c r="H369" s="303"/>
      <c r="I369" s="304"/>
      <c r="J369" s="12" t="s">
        <v>39</v>
      </c>
      <c r="K369" s="13"/>
      <c r="L369" s="13"/>
      <c r="M369" s="14"/>
      <c r="N369" s="2"/>
      <c r="V369" s="50"/>
    </row>
    <row r="370" spans="1:22" ht="21.6" thickTop="1" thickBot="1" x14ac:dyDescent="0.3">
      <c r="A370" s="290">
        <f t="shared" ref="A370" si="85">A366+1</f>
        <v>89</v>
      </c>
      <c r="B370" s="74" t="s">
        <v>29</v>
      </c>
      <c r="C370" s="74" t="s">
        <v>31</v>
      </c>
      <c r="D370" s="74" t="s">
        <v>18</v>
      </c>
      <c r="E370" s="293" t="s">
        <v>33</v>
      </c>
      <c r="F370" s="293"/>
      <c r="G370" s="293" t="s">
        <v>24</v>
      </c>
      <c r="H370" s="294"/>
      <c r="I370" s="45"/>
      <c r="J370" s="42" t="s">
        <v>0</v>
      </c>
      <c r="K370" s="43"/>
      <c r="L370" s="43"/>
      <c r="M370" s="44"/>
      <c r="N370" s="2"/>
      <c r="V370" s="50"/>
    </row>
    <row r="371" spans="1:22" ht="13.8" thickBot="1" x14ac:dyDescent="0.3">
      <c r="A371" s="291"/>
      <c r="B371" s="7"/>
      <c r="C371" s="7"/>
      <c r="D371" s="4"/>
      <c r="E371" s="7"/>
      <c r="F371" s="7"/>
      <c r="G371" s="295"/>
      <c r="H371" s="296"/>
      <c r="I371" s="297"/>
      <c r="J371" s="40" t="s">
        <v>37</v>
      </c>
      <c r="K371" s="40"/>
      <c r="L371" s="40"/>
      <c r="M371" s="41"/>
      <c r="N371" s="2"/>
      <c r="V371" s="50">
        <v>0</v>
      </c>
    </row>
    <row r="372" spans="1:22" ht="21" thickBot="1" x14ac:dyDescent="0.3">
      <c r="A372" s="291"/>
      <c r="B372" s="75" t="s">
        <v>30</v>
      </c>
      <c r="C372" s="75" t="s">
        <v>32</v>
      </c>
      <c r="D372" s="75" t="s">
        <v>17</v>
      </c>
      <c r="E372" s="298" t="s">
        <v>34</v>
      </c>
      <c r="F372" s="298"/>
      <c r="G372" s="299"/>
      <c r="H372" s="300"/>
      <c r="I372" s="301"/>
      <c r="J372" s="12" t="s">
        <v>38</v>
      </c>
      <c r="K372" s="13"/>
      <c r="L372" s="13"/>
      <c r="M372" s="14"/>
      <c r="N372" s="2"/>
      <c r="V372" s="50"/>
    </row>
    <row r="373" spans="1:22" ht="13.8" thickBot="1" x14ac:dyDescent="0.3">
      <c r="A373" s="292"/>
      <c r="B373" s="8"/>
      <c r="C373" s="8"/>
      <c r="D373" s="9"/>
      <c r="E373" s="10" t="s">
        <v>2</v>
      </c>
      <c r="F373" s="11"/>
      <c r="G373" s="302"/>
      <c r="H373" s="303"/>
      <c r="I373" s="304"/>
      <c r="J373" s="12" t="s">
        <v>39</v>
      </c>
      <c r="K373" s="13"/>
      <c r="L373" s="13"/>
      <c r="M373" s="14"/>
      <c r="N373" s="2"/>
      <c r="V373" s="50"/>
    </row>
    <row r="374" spans="1:22" ht="21.6" thickTop="1" thickBot="1" x14ac:dyDescent="0.3">
      <c r="A374" s="290">
        <f t="shared" ref="A374" si="86">A370+1</f>
        <v>90</v>
      </c>
      <c r="B374" s="74" t="s">
        <v>29</v>
      </c>
      <c r="C374" s="74" t="s">
        <v>31</v>
      </c>
      <c r="D374" s="74" t="s">
        <v>18</v>
      </c>
      <c r="E374" s="293" t="s">
        <v>33</v>
      </c>
      <c r="F374" s="293"/>
      <c r="G374" s="293" t="s">
        <v>24</v>
      </c>
      <c r="H374" s="294"/>
      <c r="I374" s="45"/>
      <c r="J374" s="42" t="s">
        <v>0</v>
      </c>
      <c r="K374" s="43"/>
      <c r="L374" s="43"/>
      <c r="M374" s="44"/>
      <c r="N374" s="2"/>
      <c r="V374" s="50"/>
    </row>
    <row r="375" spans="1:22" ht="13.8" thickBot="1" x14ac:dyDescent="0.3">
      <c r="A375" s="291"/>
      <c r="B375" s="7"/>
      <c r="C375" s="7"/>
      <c r="D375" s="4"/>
      <c r="E375" s="7"/>
      <c r="F375" s="7"/>
      <c r="G375" s="295"/>
      <c r="H375" s="296"/>
      <c r="I375" s="297"/>
      <c r="J375" s="40" t="s">
        <v>37</v>
      </c>
      <c r="K375" s="40"/>
      <c r="L375" s="40"/>
      <c r="M375" s="41"/>
      <c r="N375" s="2"/>
      <c r="V375" s="50">
        <v>0</v>
      </c>
    </row>
    <row r="376" spans="1:22" ht="21" thickBot="1" x14ac:dyDescent="0.3">
      <c r="A376" s="291"/>
      <c r="B376" s="75" t="s">
        <v>30</v>
      </c>
      <c r="C376" s="75" t="s">
        <v>32</v>
      </c>
      <c r="D376" s="75" t="s">
        <v>17</v>
      </c>
      <c r="E376" s="298" t="s">
        <v>34</v>
      </c>
      <c r="F376" s="298"/>
      <c r="G376" s="299"/>
      <c r="H376" s="300"/>
      <c r="I376" s="301"/>
      <c r="J376" s="12" t="s">
        <v>38</v>
      </c>
      <c r="K376" s="13"/>
      <c r="L376" s="13"/>
      <c r="M376" s="14"/>
      <c r="N376" s="2"/>
      <c r="V376" s="50"/>
    </row>
    <row r="377" spans="1:22" ht="13.8" thickBot="1" x14ac:dyDescent="0.3">
      <c r="A377" s="292"/>
      <c r="B377" s="8"/>
      <c r="C377" s="8"/>
      <c r="D377" s="9"/>
      <c r="E377" s="10" t="s">
        <v>2</v>
      </c>
      <c r="F377" s="11"/>
      <c r="G377" s="302"/>
      <c r="H377" s="303"/>
      <c r="I377" s="304"/>
      <c r="J377" s="12" t="s">
        <v>39</v>
      </c>
      <c r="K377" s="13"/>
      <c r="L377" s="13"/>
      <c r="M377" s="14"/>
      <c r="N377" s="2"/>
      <c r="V377" s="50"/>
    </row>
    <row r="378" spans="1:22" ht="21.6" thickTop="1" thickBot="1" x14ac:dyDescent="0.3">
      <c r="A378" s="290">
        <f t="shared" ref="A378" si="87">A374+1</f>
        <v>91</v>
      </c>
      <c r="B378" s="74" t="s">
        <v>29</v>
      </c>
      <c r="C378" s="74" t="s">
        <v>31</v>
      </c>
      <c r="D378" s="74" t="s">
        <v>18</v>
      </c>
      <c r="E378" s="293" t="s">
        <v>33</v>
      </c>
      <c r="F378" s="293"/>
      <c r="G378" s="293" t="s">
        <v>24</v>
      </c>
      <c r="H378" s="294"/>
      <c r="I378" s="45"/>
      <c r="J378" s="42" t="s">
        <v>0</v>
      </c>
      <c r="K378" s="43"/>
      <c r="L378" s="43"/>
      <c r="M378" s="44"/>
      <c r="N378" s="2"/>
      <c r="V378" s="50"/>
    </row>
    <row r="379" spans="1:22" ht="13.8" thickBot="1" x14ac:dyDescent="0.3">
      <c r="A379" s="291"/>
      <c r="B379" s="7"/>
      <c r="C379" s="7"/>
      <c r="D379" s="4"/>
      <c r="E379" s="7"/>
      <c r="F379" s="7"/>
      <c r="G379" s="295"/>
      <c r="H379" s="296"/>
      <c r="I379" s="297"/>
      <c r="J379" s="40" t="s">
        <v>37</v>
      </c>
      <c r="K379" s="40"/>
      <c r="L379" s="40"/>
      <c r="M379" s="41"/>
      <c r="N379" s="2"/>
      <c r="V379" s="50">
        <v>0</v>
      </c>
    </row>
    <row r="380" spans="1:22" ht="21" thickBot="1" x14ac:dyDescent="0.3">
      <c r="A380" s="291"/>
      <c r="B380" s="75" t="s">
        <v>30</v>
      </c>
      <c r="C380" s="75" t="s">
        <v>32</v>
      </c>
      <c r="D380" s="75" t="s">
        <v>17</v>
      </c>
      <c r="E380" s="298" t="s">
        <v>34</v>
      </c>
      <c r="F380" s="298"/>
      <c r="G380" s="299"/>
      <c r="H380" s="300"/>
      <c r="I380" s="301"/>
      <c r="J380" s="12" t="s">
        <v>38</v>
      </c>
      <c r="K380" s="13"/>
      <c r="L380" s="13"/>
      <c r="M380" s="14"/>
      <c r="N380" s="2"/>
      <c r="V380" s="50"/>
    </row>
    <row r="381" spans="1:22" ht="13.8" thickBot="1" x14ac:dyDescent="0.3">
      <c r="A381" s="292"/>
      <c r="B381" s="8"/>
      <c r="C381" s="8"/>
      <c r="D381" s="9"/>
      <c r="E381" s="10" t="s">
        <v>2</v>
      </c>
      <c r="F381" s="11"/>
      <c r="G381" s="302"/>
      <c r="H381" s="303"/>
      <c r="I381" s="304"/>
      <c r="J381" s="12" t="s">
        <v>39</v>
      </c>
      <c r="K381" s="13"/>
      <c r="L381" s="13"/>
      <c r="M381" s="14"/>
      <c r="N381" s="2"/>
      <c r="V381" s="50"/>
    </row>
    <row r="382" spans="1:22" ht="21.6" thickTop="1" thickBot="1" x14ac:dyDescent="0.3">
      <c r="A382" s="290">
        <f t="shared" ref="A382" si="88">A378+1</f>
        <v>92</v>
      </c>
      <c r="B382" s="74" t="s">
        <v>29</v>
      </c>
      <c r="C382" s="74" t="s">
        <v>31</v>
      </c>
      <c r="D382" s="74" t="s">
        <v>18</v>
      </c>
      <c r="E382" s="293" t="s">
        <v>33</v>
      </c>
      <c r="F382" s="293"/>
      <c r="G382" s="293" t="s">
        <v>24</v>
      </c>
      <c r="H382" s="294"/>
      <c r="I382" s="45"/>
      <c r="J382" s="42" t="s">
        <v>0</v>
      </c>
      <c r="K382" s="43"/>
      <c r="L382" s="43"/>
      <c r="M382" s="44"/>
      <c r="N382" s="2"/>
      <c r="V382" s="50"/>
    </row>
    <row r="383" spans="1:22" ht="13.8" thickBot="1" x14ac:dyDescent="0.3">
      <c r="A383" s="291"/>
      <c r="B383" s="7"/>
      <c r="C383" s="7"/>
      <c r="D383" s="4"/>
      <c r="E383" s="7"/>
      <c r="F383" s="7"/>
      <c r="G383" s="295"/>
      <c r="H383" s="296"/>
      <c r="I383" s="297"/>
      <c r="J383" s="40" t="s">
        <v>37</v>
      </c>
      <c r="K383" s="40"/>
      <c r="L383" s="40"/>
      <c r="M383" s="41"/>
      <c r="N383" s="2"/>
      <c r="V383" s="50">
        <v>0</v>
      </c>
    </row>
    <row r="384" spans="1:22" ht="21" thickBot="1" x14ac:dyDescent="0.3">
      <c r="A384" s="291"/>
      <c r="B384" s="75" t="s">
        <v>30</v>
      </c>
      <c r="C384" s="75" t="s">
        <v>32</v>
      </c>
      <c r="D384" s="75" t="s">
        <v>17</v>
      </c>
      <c r="E384" s="298" t="s">
        <v>34</v>
      </c>
      <c r="F384" s="298"/>
      <c r="G384" s="299"/>
      <c r="H384" s="300"/>
      <c r="I384" s="301"/>
      <c r="J384" s="12" t="s">
        <v>38</v>
      </c>
      <c r="K384" s="13"/>
      <c r="L384" s="13"/>
      <c r="M384" s="14"/>
      <c r="N384" s="2"/>
      <c r="V384" s="50"/>
    </row>
    <row r="385" spans="1:22" ht="13.8" thickBot="1" x14ac:dyDescent="0.3">
      <c r="A385" s="292"/>
      <c r="B385" s="8"/>
      <c r="C385" s="8"/>
      <c r="D385" s="9"/>
      <c r="E385" s="10" t="s">
        <v>2</v>
      </c>
      <c r="F385" s="11"/>
      <c r="G385" s="302"/>
      <c r="H385" s="303"/>
      <c r="I385" s="304"/>
      <c r="J385" s="12" t="s">
        <v>39</v>
      </c>
      <c r="K385" s="13"/>
      <c r="L385" s="13"/>
      <c r="M385" s="14"/>
      <c r="N385" s="2"/>
      <c r="V385" s="50"/>
    </row>
    <row r="386" spans="1:22" ht="21.6" thickTop="1" thickBot="1" x14ac:dyDescent="0.3">
      <c r="A386" s="290">
        <f t="shared" ref="A386" si="89">A382+1</f>
        <v>93</v>
      </c>
      <c r="B386" s="74" t="s">
        <v>29</v>
      </c>
      <c r="C386" s="74" t="s">
        <v>31</v>
      </c>
      <c r="D386" s="74" t="s">
        <v>18</v>
      </c>
      <c r="E386" s="293" t="s">
        <v>33</v>
      </c>
      <c r="F386" s="293"/>
      <c r="G386" s="293" t="s">
        <v>24</v>
      </c>
      <c r="H386" s="294"/>
      <c r="I386" s="45"/>
      <c r="J386" s="42" t="s">
        <v>0</v>
      </c>
      <c r="K386" s="43"/>
      <c r="L386" s="43"/>
      <c r="M386" s="44"/>
      <c r="N386" s="2"/>
      <c r="V386" s="50"/>
    </row>
    <row r="387" spans="1:22" ht="13.8" thickBot="1" x14ac:dyDescent="0.3">
      <c r="A387" s="291"/>
      <c r="B387" s="7"/>
      <c r="C387" s="7"/>
      <c r="D387" s="4"/>
      <c r="E387" s="7"/>
      <c r="F387" s="7"/>
      <c r="G387" s="295"/>
      <c r="H387" s="296"/>
      <c r="I387" s="297"/>
      <c r="J387" s="40" t="s">
        <v>37</v>
      </c>
      <c r="K387" s="40"/>
      <c r="L387" s="40"/>
      <c r="M387" s="41"/>
      <c r="N387" s="2"/>
      <c r="V387" s="50">
        <v>0</v>
      </c>
    </row>
    <row r="388" spans="1:22" ht="21" thickBot="1" x14ac:dyDescent="0.3">
      <c r="A388" s="291"/>
      <c r="B388" s="75" t="s">
        <v>30</v>
      </c>
      <c r="C388" s="75" t="s">
        <v>32</v>
      </c>
      <c r="D388" s="75" t="s">
        <v>17</v>
      </c>
      <c r="E388" s="298" t="s">
        <v>34</v>
      </c>
      <c r="F388" s="298"/>
      <c r="G388" s="299"/>
      <c r="H388" s="300"/>
      <c r="I388" s="301"/>
      <c r="J388" s="12" t="s">
        <v>38</v>
      </c>
      <c r="K388" s="13"/>
      <c r="L388" s="13"/>
      <c r="M388" s="14"/>
      <c r="N388" s="2"/>
      <c r="V388" s="50"/>
    </row>
    <row r="389" spans="1:22" ht="13.8" thickBot="1" x14ac:dyDescent="0.3">
      <c r="A389" s="292"/>
      <c r="B389" s="8"/>
      <c r="C389" s="8"/>
      <c r="D389" s="9"/>
      <c r="E389" s="10" t="s">
        <v>2</v>
      </c>
      <c r="F389" s="11"/>
      <c r="G389" s="302"/>
      <c r="H389" s="303"/>
      <c r="I389" s="304"/>
      <c r="J389" s="12" t="s">
        <v>39</v>
      </c>
      <c r="K389" s="13"/>
      <c r="L389" s="13"/>
      <c r="M389" s="14"/>
      <c r="N389" s="2"/>
      <c r="V389" s="50"/>
    </row>
    <row r="390" spans="1:22" ht="21.6" thickTop="1" thickBot="1" x14ac:dyDescent="0.3">
      <c r="A390" s="290">
        <f t="shared" ref="A390" si="90">A386+1</f>
        <v>94</v>
      </c>
      <c r="B390" s="74" t="s">
        <v>29</v>
      </c>
      <c r="C390" s="74" t="s">
        <v>31</v>
      </c>
      <c r="D390" s="74" t="s">
        <v>18</v>
      </c>
      <c r="E390" s="293" t="s">
        <v>33</v>
      </c>
      <c r="F390" s="293"/>
      <c r="G390" s="293" t="s">
        <v>24</v>
      </c>
      <c r="H390" s="294"/>
      <c r="I390" s="45"/>
      <c r="J390" s="42" t="s">
        <v>0</v>
      </c>
      <c r="K390" s="43"/>
      <c r="L390" s="43"/>
      <c r="M390" s="44"/>
      <c r="N390" s="2"/>
      <c r="V390" s="50"/>
    </row>
    <row r="391" spans="1:22" ht="13.8" thickBot="1" x14ac:dyDescent="0.3">
      <c r="A391" s="291"/>
      <c r="B391" s="7"/>
      <c r="C391" s="7"/>
      <c r="D391" s="4"/>
      <c r="E391" s="7"/>
      <c r="F391" s="7"/>
      <c r="G391" s="295"/>
      <c r="H391" s="296"/>
      <c r="I391" s="297"/>
      <c r="J391" s="40" t="s">
        <v>37</v>
      </c>
      <c r="K391" s="40"/>
      <c r="L391" s="40"/>
      <c r="M391" s="41"/>
      <c r="N391" s="2"/>
      <c r="V391" s="50">
        <v>0</v>
      </c>
    </row>
    <row r="392" spans="1:22" ht="21" thickBot="1" x14ac:dyDescent="0.3">
      <c r="A392" s="291"/>
      <c r="B392" s="75" t="s">
        <v>30</v>
      </c>
      <c r="C392" s="75" t="s">
        <v>32</v>
      </c>
      <c r="D392" s="75" t="s">
        <v>17</v>
      </c>
      <c r="E392" s="298" t="s">
        <v>34</v>
      </c>
      <c r="F392" s="298"/>
      <c r="G392" s="299"/>
      <c r="H392" s="300"/>
      <c r="I392" s="301"/>
      <c r="J392" s="12" t="s">
        <v>38</v>
      </c>
      <c r="K392" s="13"/>
      <c r="L392" s="13"/>
      <c r="M392" s="14"/>
      <c r="N392" s="2"/>
      <c r="V392" s="50"/>
    </row>
    <row r="393" spans="1:22" ht="13.8" thickBot="1" x14ac:dyDescent="0.3">
      <c r="A393" s="292"/>
      <c r="B393" s="8"/>
      <c r="C393" s="8"/>
      <c r="D393" s="9"/>
      <c r="E393" s="10" t="s">
        <v>2</v>
      </c>
      <c r="F393" s="11"/>
      <c r="G393" s="302"/>
      <c r="H393" s="303"/>
      <c r="I393" s="304"/>
      <c r="J393" s="12" t="s">
        <v>39</v>
      </c>
      <c r="K393" s="13"/>
      <c r="L393" s="13"/>
      <c r="M393" s="14"/>
      <c r="N393" s="2"/>
      <c r="V393" s="50"/>
    </row>
    <row r="394" spans="1:22" ht="21.6" thickTop="1" thickBot="1" x14ac:dyDescent="0.3">
      <c r="A394" s="290">
        <f t="shared" ref="A394" si="91">A390+1</f>
        <v>95</v>
      </c>
      <c r="B394" s="74" t="s">
        <v>29</v>
      </c>
      <c r="C394" s="74" t="s">
        <v>31</v>
      </c>
      <c r="D394" s="74" t="s">
        <v>18</v>
      </c>
      <c r="E394" s="293" t="s">
        <v>33</v>
      </c>
      <c r="F394" s="293"/>
      <c r="G394" s="293" t="s">
        <v>24</v>
      </c>
      <c r="H394" s="294"/>
      <c r="I394" s="45"/>
      <c r="J394" s="42" t="s">
        <v>0</v>
      </c>
      <c r="K394" s="43"/>
      <c r="L394" s="43"/>
      <c r="M394" s="44"/>
      <c r="N394" s="2"/>
      <c r="V394" s="50"/>
    </row>
    <row r="395" spans="1:22" ht="13.8" thickBot="1" x14ac:dyDescent="0.3">
      <c r="A395" s="291"/>
      <c r="B395" s="7"/>
      <c r="C395" s="7"/>
      <c r="D395" s="4"/>
      <c r="E395" s="7"/>
      <c r="F395" s="7"/>
      <c r="G395" s="295"/>
      <c r="H395" s="296"/>
      <c r="I395" s="297"/>
      <c r="J395" s="40" t="s">
        <v>37</v>
      </c>
      <c r="K395" s="40"/>
      <c r="L395" s="40"/>
      <c r="M395" s="41"/>
      <c r="N395" s="2"/>
      <c r="V395" s="50">
        <v>0</v>
      </c>
    </row>
    <row r="396" spans="1:22" ht="21" thickBot="1" x14ac:dyDescent="0.3">
      <c r="A396" s="291"/>
      <c r="B396" s="75" t="s">
        <v>30</v>
      </c>
      <c r="C396" s="75" t="s">
        <v>32</v>
      </c>
      <c r="D396" s="75" t="s">
        <v>17</v>
      </c>
      <c r="E396" s="298" t="s">
        <v>34</v>
      </c>
      <c r="F396" s="298"/>
      <c r="G396" s="299"/>
      <c r="H396" s="300"/>
      <c r="I396" s="301"/>
      <c r="J396" s="12" t="s">
        <v>38</v>
      </c>
      <c r="K396" s="13"/>
      <c r="L396" s="13"/>
      <c r="M396" s="14"/>
      <c r="N396" s="2"/>
      <c r="V396" s="50"/>
    </row>
    <row r="397" spans="1:22" ht="13.8" thickBot="1" x14ac:dyDescent="0.3">
      <c r="A397" s="292"/>
      <c r="B397" s="8"/>
      <c r="C397" s="8"/>
      <c r="D397" s="9"/>
      <c r="E397" s="10" t="s">
        <v>2</v>
      </c>
      <c r="F397" s="11"/>
      <c r="G397" s="302"/>
      <c r="H397" s="303"/>
      <c r="I397" s="304"/>
      <c r="J397" s="12" t="s">
        <v>39</v>
      </c>
      <c r="K397" s="13"/>
      <c r="L397" s="13"/>
      <c r="M397" s="14"/>
      <c r="N397" s="2"/>
      <c r="V397" s="50"/>
    </row>
    <row r="398" spans="1:22" ht="21.6" thickTop="1" thickBot="1" x14ac:dyDescent="0.3">
      <c r="A398" s="290">
        <f t="shared" ref="A398" si="92">A394+1</f>
        <v>96</v>
      </c>
      <c r="B398" s="74" t="s">
        <v>29</v>
      </c>
      <c r="C398" s="74" t="s">
        <v>31</v>
      </c>
      <c r="D398" s="74" t="s">
        <v>18</v>
      </c>
      <c r="E398" s="293" t="s">
        <v>33</v>
      </c>
      <c r="F398" s="293"/>
      <c r="G398" s="293" t="s">
        <v>24</v>
      </c>
      <c r="H398" s="294"/>
      <c r="I398" s="45"/>
      <c r="J398" s="42" t="s">
        <v>0</v>
      </c>
      <c r="K398" s="43"/>
      <c r="L398" s="43"/>
      <c r="M398" s="44"/>
      <c r="N398" s="2"/>
      <c r="V398" s="50"/>
    </row>
    <row r="399" spans="1:22" ht="13.8" thickBot="1" x14ac:dyDescent="0.3">
      <c r="A399" s="291"/>
      <c r="B399" s="7"/>
      <c r="C399" s="7"/>
      <c r="D399" s="4"/>
      <c r="E399" s="7"/>
      <c r="F399" s="7"/>
      <c r="G399" s="295"/>
      <c r="H399" s="296"/>
      <c r="I399" s="297"/>
      <c r="J399" s="40" t="s">
        <v>37</v>
      </c>
      <c r="K399" s="40"/>
      <c r="L399" s="40"/>
      <c r="M399" s="41"/>
      <c r="N399" s="2"/>
      <c r="V399" s="50">
        <v>0</v>
      </c>
    </row>
    <row r="400" spans="1:22" ht="21" thickBot="1" x14ac:dyDescent="0.3">
      <c r="A400" s="291"/>
      <c r="B400" s="75" t="s">
        <v>30</v>
      </c>
      <c r="C400" s="75" t="s">
        <v>32</v>
      </c>
      <c r="D400" s="75" t="s">
        <v>17</v>
      </c>
      <c r="E400" s="298" t="s">
        <v>34</v>
      </c>
      <c r="F400" s="298"/>
      <c r="G400" s="299"/>
      <c r="H400" s="300"/>
      <c r="I400" s="301"/>
      <c r="J400" s="12" t="s">
        <v>38</v>
      </c>
      <c r="K400" s="13"/>
      <c r="L400" s="13"/>
      <c r="M400" s="14"/>
      <c r="N400" s="2"/>
      <c r="V400" s="50"/>
    </row>
    <row r="401" spans="1:22" ht="13.8" thickBot="1" x14ac:dyDescent="0.3">
      <c r="A401" s="292"/>
      <c r="B401" s="8"/>
      <c r="C401" s="8"/>
      <c r="D401" s="9"/>
      <c r="E401" s="10" t="s">
        <v>2</v>
      </c>
      <c r="F401" s="11"/>
      <c r="G401" s="302"/>
      <c r="H401" s="303"/>
      <c r="I401" s="304"/>
      <c r="J401" s="12" t="s">
        <v>39</v>
      </c>
      <c r="K401" s="13"/>
      <c r="L401" s="13"/>
      <c r="M401" s="14"/>
      <c r="N401" s="2"/>
      <c r="V401" s="50"/>
    </row>
    <row r="402" spans="1:22" ht="21.6" thickTop="1" thickBot="1" x14ac:dyDescent="0.3">
      <c r="A402" s="290">
        <f t="shared" ref="A402" si="93">A398+1</f>
        <v>97</v>
      </c>
      <c r="B402" s="74" t="s">
        <v>29</v>
      </c>
      <c r="C402" s="74" t="s">
        <v>31</v>
      </c>
      <c r="D402" s="74" t="s">
        <v>18</v>
      </c>
      <c r="E402" s="293" t="s">
        <v>33</v>
      </c>
      <c r="F402" s="293"/>
      <c r="G402" s="293" t="s">
        <v>24</v>
      </c>
      <c r="H402" s="294"/>
      <c r="I402" s="45"/>
      <c r="J402" s="42" t="s">
        <v>0</v>
      </c>
      <c r="K402" s="43"/>
      <c r="L402" s="43"/>
      <c r="M402" s="44"/>
      <c r="N402" s="2"/>
      <c r="V402" s="50"/>
    </row>
    <row r="403" spans="1:22" ht="13.8" thickBot="1" x14ac:dyDescent="0.3">
      <c r="A403" s="291"/>
      <c r="B403" s="7"/>
      <c r="C403" s="7"/>
      <c r="D403" s="4"/>
      <c r="E403" s="7"/>
      <c r="F403" s="7"/>
      <c r="G403" s="295"/>
      <c r="H403" s="296"/>
      <c r="I403" s="297"/>
      <c r="J403" s="40" t="s">
        <v>37</v>
      </c>
      <c r="K403" s="40"/>
      <c r="L403" s="40"/>
      <c r="M403" s="41"/>
      <c r="N403" s="2"/>
      <c r="V403" s="50">
        <v>0</v>
      </c>
    </row>
    <row r="404" spans="1:22" ht="21" thickBot="1" x14ac:dyDescent="0.3">
      <c r="A404" s="291"/>
      <c r="B404" s="75" t="s">
        <v>30</v>
      </c>
      <c r="C404" s="75" t="s">
        <v>32</v>
      </c>
      <c r="D404" s="75" t="s">
        <v>17</v>
      </c>
      <c r="E404" s="298" t="s">
        <v>34</v>
      </c>
      <c r="F404" s="298"/>
      <c r="G404" s="299"/>
      <c r="H404" s="300"/>
      <c r="I404" s="301"/>
      <c r="J404" s="12" t="s">
        <v>38</v>
      </c>
      <c r="K404" s="13"/>
      <c r="L404" s="13"/>
      <c r="M404" s="14"/>
      <c r="N404" s="2"/>
      <c r="V404" s="50"/>
    </row>
    <row r="405" spans="1:22" ht="13.8" thickBot="1" x14ac:dyDescent="0.3">
      <c r="A405" s="292"/>
      <c r="B405" s="8"/>
      <c r="C405" s="8"/>
      <c r="D405" s="9"/>
      <c r="E405" s="10" t="s">
        <v>2</v>
      </c>
      <c r="F405" s="11"/>
      <c r="G405" s="302"/>
      <c r="H405" s="303"/>
      <c r="I405" s="304"/>
      <c r="J405" s="12" t="s">
        <v>39</v>
      </c>
      <c r="K405" s="13"/>
      <c r="L405" s="13"/>
      <c r="M405" s="14"/>
      <c r="N405" s="2"/>
      <c r="V405" s="50"/>
    </row>
    <row r="406" spans="1:22" ht="21.6" thickTop="1" thickBot="1" x14ac:dyDescent="0.3">
      <c r="A406" s="290">
        <f t="shared" ref="A406" si="94">A402+1</f>
        <v>98</v>
      </c>
      <c r="B406" s="74" t="s">
        <v>29</v>
      </c>
      <c r="C406" s="74" t="s">
        <v>31</v>
      </c>
      <c r="D406" s="74" t="s">
        <v>18</v>
      </c>
      <c r="E406" s="293" t="s">
        <v>33</v>
      </c>
      <c r="F406" s="293"/>
      <c r="G406" s="293" t="s">
        <v>24</v>
      </c>
      <c r="H406" s="294"/>
      <c r="I406" s="45"/>
      <c r="J406" s="42" t="s">
        <v>0</v>
      </c>
      <c r="K406" s="43"/>
      <c r="L406" s="43"/>
      <c r="M406" s="44"/>
      <c r="N406" s="2"/>
      <c r="V406" s="50"/>
    </row>
    <row r="407" spans="1:22" ht="13.8" thickBot="1" x14ac:dyDescent="0.3">
      <c r="A407" s="291"/>
      <c r="B407" s="7"/>
      <c r="C407" s="7"/>
      <c r="D407" s="4"/>
      <c r="E407" s="7"/>
      <c r="F407" s="7"/>
      <c r="G407" s="295"/>
      <c r="H407" s="296"/>
      <c r="I407" s="297"/>
      <c r="J407" s="40" t="s">
        <v>37</v>
      </c>
      <c r="K407" s="40"/>
      <c r="L407" s="40"/>
      <c r="M407" s="41"/>
      <c r="N407" s="2"/>
      <c r="V407" s="50">
        <v>0</v>
      </c>
    </row>
    <row r="408" spans="1:22" ht="21" thickBot="1" x14ac:dyDescent="0.3">
      <c r="A408" s="291"/>
      <c r="B408" s="75" t="s">
        <v>30</v>
      </c>
      <c r="C408" s="75" t="s">
        <v>32</v>
      </c>
      <c r="D408" s="75" t="s">
        <v>17</v>
      </c>
      <c r="E408" s="298" t="s">
        <v>34</v>
      </c>
      <c r="F408" s="298"/>
      <c r="G408" s="299"/>
      <c r="H408" s="300"/>
      <c r="I408" s="301"/>
      <c r="J408" s="12" t="s">
        <v>38</v>
      </c>
      <c r="K408" s="13"/>
      <c r="L408" s="13"/>
      <c r="M408" s="14"/>
      <c r="N408" s="2"/>
      <c r="V408" s="50"/>
    </row>
    <row r="409" spans="1:22" ht="13.8" thickBot="1" x14ac:dyDescent="0.3">
      <c r="A409" s="292"/>
      <c r="B409" s="8"/>
      <c r="C409" s="8"/>
      <c r="D409" s="9"/>
      <c r="E409" s="10" t="s">
        <v>2</v>
      </c>
      <c r="F409" s="11"/>
      <c r="G409" s="302"/>
      <c r="H409" s="303"/>
      <c r="I409" s="304"/>
      <c r="J409" s="12" t="s">
        <v>39</v>
      </c>
      <c r="K409" s="13"/>
      <c r="L409" s="13"/>
      <c r="M409" s="14"/>
      <c r="N409" s="2"/>
      <c r="V409" s="50"/>
    </row>
    <row r="410" spans="1:22" ht="21.6" thickTop="1" thickBot="1" x14ac:dyDescent="0.3">
      <c r="A410" s="290">
        <f t="shared" ref="A410" si="95">A406+1</f>
        <v>99</v>
      </c>
      <c r="B410" s="74" t="s">
        <v>29</v>
      </c>
      <c r="C410" s="74" t="s">
        <v>31</v>
      </c>
      <c r="D410" s="74" t="s">
        <v>18</v>
      </c>
      <c r="E410" s="293" t="s">
        <v>33</v>
      </c>
      <c r="F410" s="293"/>
      <c r="G410" s="293" t="s">
        <v>24</v>
      </c>
      <c r="H410" s="294"/>
      <c r="I410" s="45"/>
      <c r="J410" s="42" t="s">
        <v>0</v>
      </c>
      <c r="K410" s="43"/>
      <c r="L410" s="43"/>
      <c r="M410" s="44"/>
      <c r="N410" s="2"/>
      <c r="V410" s="50"/>
    </row>
    <row r="411" spans="1:22" ht="13.8" thickBot="1" x14ac:dyDescent="0.3">
      <c r="A411" s="291"/>
      <c r="B411" s="7"/>
      <c r="C411" s="7"/>
      <c r="D411" s="4"/>
      <c r="E411" s="7"/>
      <c r="F411" s="7"/>
      <c r="G411" s="295"/>
      <c r="H411" s="296"/>
      <c r="I411" s="297"/>
      <c r="J411" s="40" t="s">
        <v>37</v>
      </c>
      <c r="K411" s="40"/>
      <c r="L411" s="40"/>
      <c r="M411" s="41"/>
      <c r="N411" s="2"/>
      <c r="V411" s="50">
        <v>0</v>
      </c>
    </row>
    <row r="412" spans="1:22" ht="21" thickBot="1" x14ac:dyDescent="0.3">
      <c r="A412" s="291"/>
      <c r="B412" s="75" t="s">
        <v>30</v>
      </c>
      <c r="C412" s="75" t="s">
        <v>32</v>
      </c>
      <c r="D412" s="75" t="s">
        <v>17</v>
      </c>
      <c r="E412" s="298" t="s">
        <v>34</v>
      </c>
      <c r="F412" s="298"/>
      <c r="G412" s="299"/>
      <c r="H412" s="300"/>
      <c r="I412" s="301"/>
      <c r="J412" s="12" t="s">
        <v>38</v>
      </c>
      <c r="K412" s="13"/>
      <c r="L412" s="13"/>
      <c r="M412" s="14"/>
      <c r="N412" s="2"/>
      <c r="V412" s="50"/>
    </row>
    <row r="413" spans="1:22" ht="13.8" thickBot="1" x14ac:dyDescent="0.3">
      <c r="A413" s="292"/>
      <c r="B413" s="8"/>
      <c r="C413" s="8"/>
      <c r="D413" s="9"/>
      <c r="E413" s="10" t="s">
        <v>2</v>
      </c>
      <c r="F413" s="11"/>
      <c r="G413" s="302"/>
      <c r="H413" s="303"/>
      <c r="I413" s="304"/>
      <c r="J413" s="12" t="s">
        <v>39</v>
      </c>
      <c r="K413" s="13"/>
      <c r="L413" s="13"/>
      <c r="M413" s="14"/>
      <c r="N413" s="2"/>
      <c r="V413" s="50"/>
    </row>
    <row r="414" spans="1:22" ht="21.6" thickTop="1" thickBot="1" x14ac:dyDescent="0.3">
      <c r="A414" s="290">
        <f t="shared" ref="A414" si="96">A410+1</f>
        <v>100</v>
      </c>
      <c r="B414" s="74" t="s">
        <v>29</v>
      </c>
      <c r="C414" s="74" t="s">
        <v>31</v>
      </c>
      <c r="D414" s="74" t="s">
        <v>18</v>
      </c>
      <c r="E414" s="293" t="s">
        <v>33</v>
      </c>
      <c r="F414" s="293"/>
      <c r="G414" s="293" t="s">
        <v>24</v>
      </c>
      <c r="H414" s="294"/>
      <c r="I414" s="45"/>
      <c r="J414" s="42" t="s">
        <v>0</v>
      </c>
      <c r="K414" s="43"/>
      <c r="L414" s="43"/>
      <c r="M414" s="44"/>
      <c r="N414" s="2"/>
      <c r="V414" s="50"/>
    </row>
    <row r="415" spans="1:22" ht="13.8" thickBot="1" x14ac:dyDescent="0.3">
      <c r="A415" s="291"/>
      <c r="B415" s="7"/>
      <c r="C415" s="7"/>
      <c r="D415" s="4"/>
      <c r="E415" s="7"/>
      <c r="F415" s="7"/>
      <c r="G415" s="295"/>
      <c r="H415" s="296"/>
      <c r="I415" s="297"/>
      <c r="J415" s="40" t="s">
        <v>37</v>
      </c>
      <c r="K415" s="40"/>
      <c r="L415" s="40"/>
      <c r="M415" s="41"/>
      <c r="N415" s="2"/>
      <c r="V415" s="50">
        <v>0</v>
      </c>
    </row>
    <row r="416" spans="1:22" ht="21" thickBot="1" x14ac:dyDescent="0.3">
      <c r="A416" s="291"/>
      <c r="B416" s="75" t="s">
        <v>30</v>
      </c>
      <c r="C416" s="75" t="s">
        <v>32</v>
      </c>
      <c r="D416" s="75" t="s">
        <v>17</v>
      </c>
      <c r="E416" s="298" t="s">
        <v>34</v>
      </c>
      <c r="F416" s="298"/>
      <c r="G416" s="299"/>
      <c r="H416" s="300"/>
      <c r="I416" s="301"/>
      <c r="J416" s="12" t="s">
        <v>38</v>
      </c>
      <c r="K416" s="13"/>
      <c r="L416" s="13"/>
      <c r="M416" s="14"/>
      <c r="N416" s="2"/>
    </row>
    <row r="417" spans="1:17" ht="13.8" thickBot="1" x14ac:dyDescent="0.3">
      <c r="A417" s="292"/>
      <c r="B417" s="9"/>
      <c r="C417" s="9"/>
      <c r="D417" s="9"/>
      <c r="E417" s="25" t="s">
        <v>2</v>
      </c>
      <c r="F417" s="26"/>
      <c r="G417" s="302"/>
      <c r="H417" s="303"/>
      <c r="I417" s="304"/>
      <c r="J417" s="22" t="s">
        <v>39</v>
      </c>
      <c r="K417" s="23"/>
      <c r="L417" s="23"/>
      <c r="M417" s="24"/>
      <c r="N417" s="2"/>
    </row>
    <row r="418" spans="1:17" ht="13.8" thickTop="1" x14ac:dyDescent="0.25"/>
    <row r="419" spans="1:17" ht="13.8" thickBot="1" x14ac:dyDescent="0.3"/>
    <row r="420" spans="1:17" x14ac:dyDescent="0.25">
      <c r="P420" s="27" t="s">
        <v>22</v>
      </c>
      <c r="Q420" s="28"/>
    </row>
    <row r="421" spans="1:17" x14ac:dyDescent="0.25">
      <c r="P421" s="29"/>
      <c r="Q421" s="79"/>
    </row>
    <row r="422" spans="1:17" ht="33.6" x14ac:dyDescent="0.25">
      <c r="B422" s="256"/>
      <c r="C422" s="256"/>
      <c r="D422" s="256"/>
      <c r="E422" s="256"/>
      <c r="F422" s="256"/>
      <c r="G422" s="256"/>
      <c r="H422" s="256"/>
      <c r="I422" s="256"/>
      <c r="J422" s="256"/>
      <c r="K422" s="256"/>
      <c r="L422" s="256"/>
      <c r="M422" s="256"/>
      <c r="P422" s="30" t="b">
        <v>0</v>
      </c>
      <c r="Q422" s="46" t="str">
        <f xml:space="preserve"> CONCATENATE("OCTOBER 1, ",$M$7-1,"- MARCH 31, ",$M$7)</f>
        <v>OCTOBER 1, 2018- MARCH 31, 2019</v>
      </c>
    </row>
    <row r="423" spans="1:17" ht="25.2" x14ac:dyDescent="0.25">
      <c r="B423" s="256"/>
      <c r="C423" s="256"/>
      <c r="D423" s="256"/>
      <c r="E423" s="256"/>
      <c r="F423" s="256"/>
      <c r="G423" s="256"/>
      <c r="H423" s="256"/>
      <c r="I423" s="256"/>
      <c r="J423" s="256"/>
      <c r="K423" s="261"/>
      <c r="L423" s="262"/>
      <c r="M423" s="262"/>
      <c r="P423" s="30" t="b">
        <v>1</v>
      </c>
      <c r="Q423" s="46" t="str">
        <f xml:space="preserve"> CONCATENATE("APRIL 1 - SEPTEMBER 30, ",$M$7)</f>
        <v>APRIL 1 - SEPTEMBER 30, 2019</v>
      </c>
    </row>
    <row r="424" spans="1:17" x14ac:dyDescent="0.25">
      <c r="B424" s="289"/>
      <c r="C424" s="289"/>
      <c r="D424" s="289"/>
      <c r="E424" s="289"/>
      <c r="F424" s="289"/>
      <c r="G424" s="256"/>
      <c r="H424" s="256"/>
      <c r="I424" s="256"/>
      <c r="J424" s="256"/>
      <c r="K424" s="261"/>
      <c r="L424" s="262"/>
      <c r="M424" s="262"/>
      <c r="P424" s="30" t="b">
        <v>0</v>
      </c>
      <c r="Q424" s="31"/>
    </row>
    <row r="425" spans="1:17" ht="13.8" thickBot="1" x14ac:dyDescent="0.3">
      <c r="B425" s="263"/>
      <c r="C425" s="263"/>
      <c r="D425" s="264"/>
      <c r="E425" s="263"/>
      <c r="F425" s="263"/>
      <c r="G425" s="256"/>
      <c r="H425" s="256"/>
      <c r="I425" s="256"/>
      <c r="J425" s="256"/>
      <c r="K425" s="261"/>
      <c r="L425" s="262"/>
      <c r="M425" s="265"/>
      <c r="P425" s="32">
        <v>1</v>
      </c>
      <c r="Q425" s="33"/>
    </row>
    <row r="426" spans="1:17" x14ac:dyDescent="0.25">
      <c r="B426" s="266"/>
      <c r="C426" s="267"/>
      <c r="D426" s="267"/>
      <c r="E426" s="267"/>
      <c r="F426" s="268"/>
      <c r="G426" s="256"/>
      <c r="H426" s="256"/>
      <c r="I426" s="256"/>
      <c r="J426" s="256"/>
      <c r="K426" s="256"/>
      <c r="L426" s="256"/>
      <c r="M426" s="256"/>
    </row>
    <row r="427" spans="1:17" x14ac:dyDescent="0.25">
      <c r="B427" s="266"/>
      <c r="C427" s="267"/>
      <c r="D427" s="267"/>
      <c r="E427" s="267"/>
      <c r="F427" s="268"/>
      <c r="G427" s="256"/>
      <c r="H427" s="256"/>
      <c r="I427" s="256"/>
      <c r="J427" s="256"/>
      <c r="K427" s="256"/>
      <c r="L427" s="256"/>
      <c r="M427" s="256"/>
    </row>
    <row r="428" spans="1:17" x14ac:dyDescent="0.25">
      <c r="B428" s="266"/>
      <c r="C428" s="267"/>
      <c r="D428" s="267"/>
      <c r="E428" s="267"/>
      <c r="F428" s="268"/>
      <c r="G428" s="256"/>
      <c r="H428" s="256"/>
      <c r="I428" s="256"/>
      <c r="J428" s="256"/>
      <c r="K428" s="256"/>
      <c r="L428" s="256"/>
      <c r="M428" s="256"/>
    </row>
    <row r="429" spans="1:17" x14ac:dyDescent="0.25">
      <c r="B429" s="266"/>
      <c r="C429" s="267"/>
      <c r="D429" s="267"/>
      <c r="E429" s="267"/>
      <c r="F429" s="268"/>
      <c r="G429" s="256"/>
      <c r="H429" s="256"/>
      <c r="I429" s="256"/>
      <c r="J429" s="256"/>
      <c r="K429" s="256"/>
      <c r="L429" s="256"/>
      <c r="M429" s="256"/>
    </row>
    <row r="430" spans="1:17" x14ac:dyDescent="0.25">
      <c r="B430" s="266"/>
      <c r="C430" s="267"/>
      <c r="D430" s="267"/>
      <c r="E430" s="267"/>
      <c r="F430" s="268"/>
      <c r="G430" s="256"/>
      <c r="H430" s="256"/>
      <c r="I430" s="256"/>
      <c r="J430" s="256"/>
      <c r="K430" s="256"/>
      <c r="L430" s="256"/>
      <c r="M430" s="256"/>
    </row>
    <row r="431" spans="1:17" x14ac:dyDescent="0.25">
      <c r="B431" s="266"/>
      <c r="C431" s="267"/>
      <c r="D431" s="267"/>
      <c r="E431" s="267"/>
      <c r="F431" s="268"/>
      <c r="G431" s="256"/>
      <c r="H431" s="256"/>
      <c r="I431" s="256"/>
      <c r="J431" s="256"/>
      <c r="K431" s="256"/>
      <c r="L431" s="256"/>
      <c r="M431" s="256"/>
    </row>
    <row r="432" spans="1:17" x14ac:dyDescent="0.25">
      <c r="B432" s="266"/>
      <c r="C432" s="267"/>
      <c r="D432" s="267"/>
      <c r="E432" s="267"/>
      <c r="F432" s="268"/>
      <c r="G432" s="256"/>
      <c r="H432" s="256"/>
      <c r="I432" s="256"/>
      <c r="J432" s="256"/>
      <c r="K432" s="256"/>
      <c r="L432" s="256"/>
      <c r="M432" s="256"/>
    </row>
    <row r="433" spans="2:13" x14ac:dyDescent="0.25">
      <c r="B433" s="266"/>
      <c r="C433" s="267"/>
      <c r="D433" s="267"/>
      <c r="E433" s="267"/>
      <c r="F433" s="268"/>
      <c r="G433" s="256"/>
      <c r="H433" s="256"/>
      <c r="I433" s="256"/>
      <c r="J433" s="256"/>
      <c r="K433" s="256"/>
      <c r="L433" s="256"/>
      <c r="M433" s="256"/>
    </row>
    <row r="434" spans="2:13" x14ac:dyDescent="0.25">
      <c r="B434" s="266"/>
      <c r="C434" s="267"/>
      <c r="D434" s="267"/>
      <c r="E434" s="267"/>
      <c r="F434" s="268"/>
      <c r="G434" s="256"/>
      <c r="H434" s="256"/>
      <c r="I434" s="256"/>
      <c r="J434" s="256"/>
      <c r="K434" s="256"/>
      <c r="L434" s="256"/>
      <c r="M434" s="256"/>
    </row>
    <row r="435" spans="2:13" x14ac:dyDescent="0.25">
      <c r="B435" s="266"/>
      <c r="C435" s="267"/>
      <c r="D435" s="267"/>
      <c r="E435" s="267"/>
      <c r="F435" s="268"/>
      <c r="G435" s="256"/>
      <c r="H435" s="256"/>
      <c r="I435" s="256"/>
      <c r="J435" s="256"/>
      <c r="K435" s="256"/>
      <c r="L435" s="256"/>
      <c r="M435" s="256"/>
    </row>
    <row r="436" spans="2:13" x14ac:dyDescent="0.25">
      <c r="B436" s="266"/>
      <c r="C436" s="267"/>
      <c r="D436" s="267"/>
      <c r="E436" s="267"/>
      <c r="F436" s="268"/>
      <c r="G436" s="256"/>
      <c r="H436" s="256"/>
      <c r="I436" s="256"/>
      <c r="J436" s="256"/>
      <c r="K436" s="256"/>
      <c r="L436" s="256"/>
      <c r="M436" s="256"/>
    </row>
    <row r="437" spans="2:13" x14ac:dyDescent="0.25">
      <c r="B437" s="266"/>
      <c r="C437" s="267"/>
      <c r="D437" s="267"/>
      <c r="E437" s="267"/>
      <c r="F437" s="268"/>
      <c r="G437" s="256"/>
      <c r="H437" s="256"/>
      <c r="I437" s="256"/>
      <c r="J437" s="256"/>
      <c r="K437" s="256"/>
      <c r="L437" s="256"/>
      <c r="M437" s="256"/>
    </row>
    <row r="438" spans="2:13" x14ac:dyDescent="0.25">
      <c r="B438" s="266"/>
      <c r="C438" s="267"/>
      <c r="D438" s="267"/>
      <c r="E438" s="267"/>
      <c r="F438" s="268"/>
      <c r="G438" s="256"/>
      <c r="H438" s="256"/>
      <c r="I438" s="256"/>
      <c r="J438" s="256"/>
      <c r="K438" s="256"/>
      <c r="L438" s="256"/>
      <c r="M438" s="256"/>
    </row>
    <row r="439" spans="2:13" x14ac:dyDescent="0.25">
      <c r="B439" s="266"/>
      <c r="C439" s="267"/>
      <c r="D439" s="267"/>
      <c r="E439" s="267"/>
      <c r="F439" s="268"/>
      <c r="G439" s="256"/>
      <c r="H439" s="256"/>
      <c r="I439" s="256"/>
      <c r="J439" s="256"/>
      <c r="K439" s="256"/>
      <c r="L439" s="256"/>
      <c r="M439" s="256"/>
    </row>
    <row r="440" spans="2:13" x14ac:dyDescent="0.25">
      <c r="B440" s="266"/>
      <c r="C440" s="267"/>
      <c r="D440" s="267"/>
      <c r="E440" s="267"/>
      <c r="F440" s="268"/>
      <c r="G440" s="256"/>
      <c r="H440" s="256"/>
      <c r="I440" s="256"/>
      <c r="J440" s="256"/>
      <c r="K440" s="256"/>
      <c r="L440" s="256"/>
      <c r="M440" s="256"/>
    </row>
    <row r="441" spans="2:13" x14ac:dyDescent="0.25">
      <c r="B441" s="266"/>
      <c r="C441" s="267"/>
      <c r="D441" s="267"/>
      <c r="E441" s="267"/>
      <c r="F441" s="268"/>
      <c r="G441" s="256"/>
      <c r="H441" s="256"/>
      <c r="I441" s="256"/>
      <c r="J441" s="256"/>
      <c r="K441" s="256"/>
      <c r="L441" s="256"/>
      <c r="M441" s="256"/>
    </row>
    <row r="442" spans="2:13" x14ac:dyDescent="0.25">
      <c r="B442" s="266"/>
      <c r="C442" s="267"/>
      <c r="D442" s="267"/>
      <c r="E442" s="267"/>
      <c r="F442" s="268"/>
      <c r="G442" s="256"/>
      <c r="H442" s="256"/>
      <c r="I442" s="256"/>
      <c r="J442" s="256"/>
      <c r="K442" s="256"/>
      <c r="L442" s="256"/>
      <c r="M442" s="256"/>
    </row>
    <row r="443" spans="2:13" x14ac:dyDescent="0.25">
      <c r="B443" s="266"/>
      <c r="C443" s="267"/>
      <c r="D443" s="267"/>
      <c r="E443" s="267"/>
      <c r="F443" s="268"/>
      <c r="G443" s="256"/>
      <c r="H443" s="256"/>
      <c r="I443" s="256"/>
      <c r="J443" s="256"/>
      <c r="K443" s="256"/>
      <c r="L443" s="256"/>
      <c r="M443" s="256"/>
    </row>
    <row r="444" spans="2:13" x14ac:dyDescent="0.25">
      <c r="B444" s="266"/>
      <c r="C444" s="267"/>
      <c r="D444" s="267"/>
      <c r="E444" s="267"/>
      <c r="F444" s="268"/>
      <c r="G444" s="256"/>
      <c r="H444" s="256"/>
      <c r="I444" s="256"/>
      <c r="J444" s="256"/>
      <c r="K444" s="256"/>
      <c r="L444" s="256"/>
      <c r="M444" s="256"/>
    </row>
    <row r="445" spans="2:13" x14ac:dyDescent="0.25">
      <c r="B445" s="266"/>
      <c r="C445" s="267"/>
      <c r="D445" s="267"/>
      <c r="E445" s="267"/>
      <c r="F445" s="268"/>
      <c r="G445" s="256"/>
      <c r="H445" s="256"/>
      <c r="I445" s="256"/>
      <c r="J445" s="256"/>
      <c r="K445" s="256"/>
      <c r="L445" s="256"/>
      <c r="M445" s="256"/>
    </row>
    <row r="446" spans="2:13" x14ac:dyDescent="0.25">
      <c r="B446" s="266"/>
      <c r="C446" s="269"/>
      <c r="D446" s="267"/>
      <c r="E446" s="267"/>
      <c r="F446" s="268"/>
      <c r="G446" s="256"/>
      <c r="H446" s="256"/>
      <c r="I446" s="256"/>
      <c r="J446" s="256"/>
      <c r="K446" s="256"/>
      <c r="L446" s="256"/>
      <c r="M446" s="256"/>
    </row>
    <row r="447" spans="2:13" x14ac:dyDescent="0.25">
      <c r="B447" s="266"/>
      <c r="C447" s="270"/>
      <c r="D447" s="267"/>
      <c r="E447" s="267"/>
      <c r="F447" s="268"/>
      <c r="G447" s="256"/>
      <c r="H447" s="256"/>
      <c r="I447" s="256"/>
      <c r="J447" s="256"/>
      <c r="K447" s="256"/>
      <c r="L447" s="256"/>
      <c r="M447" s="256"/>
    </row>
    <row r="448" spans="2:13" x14ac:dyDescent="0.25">
      <c r="B448" s="266"/>
      <c r="C448" s="270"/>
      <c r="D448" s="267"/>
      <c r="E448" s="267"/>
      <c r="F448" s="268"/>
      <c r="G448" s="256"/>
      <c r="H448" s="256"/>
      <c r="I448" s="256"/>
      <c r="J448" s="256"/>
      <c r="K448" s="256"/>
      <c r="L448" s="256"/>
      <c r="M448" s="256"/>
    </row>
    <row r="449" spans="2:13" x14ac:dyDescent="0.25">
      <c r="B449" s="266"/>
      <c r="C449" s="270"/>
      <c r="D449" s="270"/>
      <c r="E449" s="267"/>
      <c r="F449" s="268"/>
      <c r="G449" s="256"/>
      <c r="H449" s="256"/>
      <c r="I449" s="256"/>
      <c r="J449" s="256"/>
      <c r="K449" s="256"/>
      <c r="L449" s="256"/>
      <c r="M449" s="256"/>
    </row>
    <row r="450" spans="2:13" x14ac:dyDescent="0.25">
      <c r="B450" s="266"/>
      <c r="C450" s="270"/>
      <c r="D450" s="270"/>
      <c r="E450" s="267"/>
      <c r="F450" s="268"/>
      <c r="G450" s="256"/>
      <c r="H450" s="256"/>
      <c r="I450" s="256"/>
      <c r="J450" s="256"/>
      <c r="K450" s="256"/>
      <c r="L450" s="256"/>
      <c r="M450" s="256"/>
    </row>
    <row r="451" spans="2:13" x14ac:dyDescent="0.25">
      <c r="B451" s="266"/>
      <c r="C451" s="270"/>
      <c r="D451" s="270"/>
      <c r="E451" s="267"/>
      <c r="F451" s="268"/>
      <c r="G451" s="256"/>
      <c r="H451" s="256"/>
      <c r="I451" s="256"/>
      <c r="J451" s="256"/>
      <c r="K451" s="256"/>
      <c r="L451" s="256"/>
      <c r="M451" s="256"/>
    </row>
    <row r="452" spans="2:13" x14ac:dyDescent="0.25">
      <c r="B452" s="266"/>
      <c r="C452" s="270"/>
      <c r="D452" s="270"/>
      <c r="E452" s="267"/>
      <c r="F452" s="268"/>
      <c r="G452" s="256"/>
      <c r="H452" s="256"/>
      <c r="I452" s="256"/>
      <c r="J452" s="256"/>
      <c r="K452" s="256"/>
      <c r="L452" s="256"/>
      <c r="M452" s="256"/>
    </row>
    <row r="453" spans="2:13" x14ac:dyDescent="0.25">
      <c r="B453" s="266"/>
      <c r="C453" s="270"/>
      <c r="D453" s="270"/>
      <c r="E453" s="267"/>
      <c r="F453" s="268"/>
      <c r="G453" s="256"/>
      <c r="H453" s="256"/>
      <c r="I453" s="256"/>
      <c r="J453" s="256"/>
      <c r="K453" s="256"/>
      <c r="L453" s="256"/>
      <c r="M453" s="256"/>
    </row>
    <row r="454" spans="2:13" x14ac:dyDescent="0.25">
      <c r="B454" s="266"/>
      <c r="C454" s="270"/>
      <c r="D454" s="270"/>
      <c r="E454" s="267"/>
      <c r="F454" s="268"/>
      <c r="G454" s="256"/>
      <c r="H454" s="256"/>
      <c r="I454" s="256"/>
      <c r="J454" s="256"/>
      <c r="K454" s="256"/>
      <c r="L454" s="256"/>
      <c r="M454" s="256"/>
    </row>
    <row r="455" spans="2:13" x14ac:dyDescent="0.25">
      <c r="B455" s="263"/>
      <c r="C455" s="263"/>
      <c r="D455" s="263"/>
      <c r="E455" s="263"/>
      <c r="F455" s="271"/>
      <c r="G455" s="256"/>
      <c r="H455" s="256"/>
      <c r="I455" s="256"/>
      <c r="J455" s="256"/>
      <c r="K455" s="256"/>
      <c r="L455" s="256"/>
      <c r="M455" s="256"/>
    </row>
    <row r="456" spans="2:13" x14ac:dyDescent="0.25">
      <c r="B456" s="256"/>
      <c r="C456" s="256"/>
      <c r="D456" s="256"/>
      <c r="E456" s="256"/>
      <c r="F456" s="256"/>
      <c r="G456" s="256"/>
      <c r="H456" s="256"/>
      <c r="I456" s="256"/>
      <c r="J456" s="256"/>
      <c r="K456" s="256"/>
      <c r="L456" s="256"/>
      <c r="M456" s="256"/>
    </row>
    <row r="457" spans="2:13" x14ac:dyDescent="0.25">
      <c r="B457" s="256"/>
      <c r="C457" s="256"/>
      <c r="D457" s="256"/>
      <c r="E457" s="256"/>
      <c r="F457" s="256"/>
      <c r="G457" s="256"/>
      <c r="H457" s="256"/>
      <c r="I457" s="256"/>
      <c r="J457" s="256"/>
      <c r="K457" s="256"/>
      <c r="L457" s="256"/>
      <c r="M457" s="256"/>
    </row>
  </sheetData>
  <mergeCells count="732">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49">
    <dataValidation allowBlank="1" showInputMessage="1" showErrorMessage="1" promptTitle="Benefit Source" prompt="List the benefit source here." sqref="G407:I407 G17:I17 G415:I415 G411:I411 G15:I15 G25:I25 G23:I23 G19 G29:I29 G33:I33 G37:I37 G41:I41 G45:I45 G49:I49 G53:I53 G57:I57 G61:I61 G65:I65 G69:I69 G73:I73 G77:I77 G81:I81 G85:I85 G89:I89 G93:I93 G97:I97 G101:I101 G105:I105 G109:I109 G113:I113 G117:I117 G125:I125 G121:I121 G129:I129 G133:I133 G137:I137 G141:I141 G145:I145 G149:I149 G153:I153 G157:I157 G161:I161 G403:I403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7:I27 G31:I31 G35:I35 G39:I39 G43:I43 G47:I47 G51:I51 G55:I55 G59:I59 G63:I63 G67:I67 G71:I71 G75:I75 G79:I79 G83:I83 G87:I87 G91:I91 G95:I95 G99:I99 G103:I103 G107:I107 G111:I111 G115:I115 G123:I123 G119:I119 G127:I127 G131:I131 G135:I135 G139:I139 G143:I143 G147:I147 G151:I151 G155:I155 G159:I159 G165:I165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169:I169 G167:I167"/>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415 C19 C23 C27 C31 C35 C39 C43 C47 C51 C55 C59 C63 C67 C71 C75 C79 C83 C87 C91 C95 C99 C103 C107 C111 C115 C123 C119 C127 C131 C135 C139 C143 C147 C151 C155 C159 C411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167"/>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27 D31 D35 D39 D43 D47 D51 D55 D59 D63 D67 D71 D75 D79 D83 D87 D91 D95 D99 D103 D107 D111 D115 D123 D119 D127 D131 D135 D139 D143 D147 D151 D155 D159 D411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167">
      <formula1>40179</formula1>
      <formula2>73051</formula2>
    </dataValidation>
    <dataValidation allowBlank="1" showInputMessage="1" showErrorMessage="1" promptTitle="Location " prompt="List location of event here." sqref="F415 F19 F23 F27 F31 F35 F39 F43 F47 F51 F55 F59 F63 F67 F71 F75 F79 F83 F87 F91 F95 F99 F103 F107 F111 F115 F123 F119 F127 F131 F135 F139 F143 F147 F151 F155 F159 F411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167"/>
    <dataValidation allowBlank="1" showInputMessage="1" showErrorMessage="1" promptTitle="Traveler Title" prompt="List traveler's title here." sqref="B417 B21 B25 B29 B33 B37 B169 B41 B49 B53 B57 B61 B65 B69 B73 B77 B81 B85 B89 B93 B97 B101 B105 B109 B113 B117 B125 B121 B129 B133 B137 B141 B45 B149 B153 B157 B161 B165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145"/>
    <dataValidation allowBlank="1" showInputMessage="1" showErrorMessage="1" promptTitle="Event Sponsor" prompt="List the event sponsor here." sqref="C417 C21 C25 C29 C33 C37 C41 C45 C49 C53 C57 C61 C65 C69 C73 C77 C81 C85 C89 C93 C97 C101 C105 C109 C113 C117 C125 C121 C129 C133 C137 C141 C145 C149 C153 C157 C161 C413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169"/>
    <dataValidation type="date" allowBlank="1" showInputMessage="1" showErrorMessage="1" errorTitle="Data Entry Error" error="Please enter date using MM/DD/YYYY" promptTitle="Event Ending Date" prompt="List Event ending date here using the format MM/DD/YYYY." sqref="D417 D21 D25 D29 D33 D37 D41 D45 D49 D53 D57 D61 D65 D69 D73 D77 D81 D85 D89 D93 D97 D101 D105 D109 D113 D117 D125 D121 D129 D133 D137 D141 D145 D149 D153 D157 D161 D413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169">
      <formula1>40179</formula1>
      <formula2>73051</formula2>
    </dataValidation>
    <dataValidation allowBlank="1" showInputMessage="1" showErrorMessage="1" promptTitle="Travel Date(s)" prompt="List the dates of travel here expressed in the format MM/DD/YYYY-MM/DD/YYYY." sqref="F417 F21 F25 F29 F33 F37 F41 F45 F49 F53 F57 F61 F65 F69 F73 F77 F81 F85 F89 F93 F97 F101 F105 F109 F113 F117 F125 F121 F129 F133 F137 F141 F145 F149 F153 F157 F161 F413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169"/>
    <dataValidation allowBlank="1" showInputMessage="1" showErrorMessage="1" promptTitle="Benefit#1 Description" prompt="Benefit Description for Entry #1 is listed here." sqref="J15 J410:J411 J18:J19 J22:J23 J26:J27 J30:J31 J34:J35 J38:J39 J42:J43 J46:J47 J50:J51 J54:J55 J58:J59 J62:J63 J66:J67 J70:J71 J74:J75 J78:J79 J82:J83 J86:J87 J90:J91 J94:J95 J98:J99 J102:J103 J106:J107 J110:J111 J114:J115 J122:J123 J118:J119 J126:J127 J130:J131 J134:J135 J138:J139 J142:J143 J146:J147 J150:J151 J154:J155 J158:J159 J162:J163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166:J167"/>
    <dataValidation allowBlank="1" showInputMessage="1" showErrorMessage="1" promptTitle="Benefit #1 Total Amount" prompt="The total amount of Benefit #1 is entered here." sqref="M414:M415 M18:M19 M22:M23 M26:M27 M30:M31 M34:M36 M38:M39 M42:M43 M46:M47 M50:M51 M54:M55 M58:M59 M62:M63 M66:M67 M70:M71 M74:M75 M78:M79 M82:M83 M86:M87 M90:M91 M94:M95 M98:M99 M102:M103 M106:M107 M110:M111 M114:M115 M122:M123 M118:M119 M126:M127 M130:M131 M134:M135 M138:M139 M142:M143 M146:M147 M150:M151 M154:M155 M158:M159 M162:M163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66:M167"/>
    <dataValidation allowBlank="1" showInputMessage="1" showErrorMessage="1" promptTitle="Benefit #2 Description" prompt="Benefit #2 description is listed here" sqref="J16 J412 J20 J24 J28 J32 J36 J40 J44 J48 J52 J56 J60 J64 J68 J72 J76 J80 J84 J88 J92 J96 J100 J104 J108 J112 J116 J124 J120 J128 J132 J136 J140 J144 J148 J152 J156 J160 J164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168"/>
    <dataValidation allowBlank="1" showInputMessage="1" showErrorMessage="1" promptTitle="Benefit #2 Total Amount" prompt="The total amount of Benefit #2 is entered here." sqref="M416 M20 M24 M28 M32 M412 M40 M44 M48 M52 M56 M60 M64 M68 M72 M76 M80 M84 M88 M92 M96 M100 M104 M108 M112 M116 M124 M120 M128 M132 M136 M140 M144 M148 M152 M156 M160 M164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168"/>
    <dataValidation allowBlank="1" showInputMessage="1" showErrorMessage="1" promptTitle="Benefit #3 Total Amount" prompt="The total amount of Benefit #3 is entered here." sqref="M417 M21 M25 M29 M33 M37 M41 M45 M49 M53 M57 M61 M65 M69 M73 M77 M81 M85 M89 M93 M97 M101 M105 M109 M113 M117 M125 M121 M129 M133 M137 M141 M145 M149 M153 M157 M161 M165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169"/>
    <dataValidation allowBlank="1" showInputMessage="1" showErrorMessage="1" promptTitle="Benefit #3 Description" prompt="Benefit #3 description is listed here" sqref="J17 J413 J21 J25 J29 J33 J37 J41 J45 J49 J53 J57 J61 J65 J69 J73 J77 J81 J85 J89 J93 J97 J101 J105 J109 J113 J117 J125 J121 J129 J133 J137 J141 J145 J149 J153 J157 J161 J165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169"/>
    <dataValidation allowBlank="1" showInputMessage="1" showErrorMessage="1" promptTitle="Benefit #1--Payment by Check" prompt="If there is a benefit #1 and it was paid by check, mark an x in this cell._x000a_" sqref="K414:K415 K18:K19 K22:K23 K26:K27 K30:K31 K34:K35 K38:K39 K42:K43 K46:K47 K50:K51 K54:K55 K58:K59 K62:K63 K66:K67 K70:K71 K74:K75 K78:K79 K82:K83 K86:K87 K90:K91 K94:K95 K98:K99 K102:K103 K106:K107 K110:K111 K114:K115 K122:K123 K118:K119 K126:K127 K130:K131 K134:K135 K138:K139 K142:K143 K146:K147 K150:K151 K154:K155 K158:K159 K162:K163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66:K167"/>
    <dataValidation allowBlank="1" showInputMessage="1" showErrorMessage="1" promptTitle="Benefit #2--Payment by Check" prompt="If there is a benefit #2 and it was paid by check, mark an x in this cell._x000a_" sqref="K416 K20 K24 K28 K32 K36 K40 K44 K48 K52 K56 K60 K64 K68 K72 K76 K80 K84 K88 K92 K96 K100 K104 K108 K112 K116 K124 K120 K128 K132 K136 K140 K144 K148 K152 K156 K160 K164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168"/>
    <dataValidation allowBlank="1" showInputMessage="1" showErrorMessage="1" promptTitle="Benefit #3--Payment by Check" prompt="If there is a benefit #3 and it was paid by check, mark an x in this cell._x000a_" sqref="K417 K21 K25 K29 K33 K37 K41 K45 K49 K53 K57 K61 K65 K69 K73 K77 K81 K85 K89 K93 K97 K101 K105 K109 K113 K117 K125 K121 K129 K133 K137 K141 K145 K149 K153 K157 K161 K165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169"/>
    <dataValidation allowBlank="1" showInputMessage="1" showErrorMessage="1" promptTitle="Benefit #1- Payment in-kind" prompt="If there is a benefit #1 and it was paid in-kind, mark this box with an  x._x000a_" sqref="L414:L415 L18:L19 L22:L23 L26:L27 L30:L31 L34:L35 L38:L39 L42:L43 L46:L47 L50:L51 L54:L55 L58:L59 L62:L63 L66:L67 L70:L71 L74:L75 L78:L79 L82:L83 L86:L87 L90:L91 L94:L95 L98:L99 L102:L103 L106:L107 L110:L111 L114:L115 L122:L123 L118:L119 L126:L127 L130:L131 L134:L135 L138:L139 L142:L143 L146:L147 L150:L151 L154:L155 L158:L159 L162:L163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166:L167"/>
    <dataValidation allowBlank="1" showInputMessage="1" showErrorMessage="1" promptTitle="Benefit #2- Payment in-kind" prompt="If there is a benefit #2 and it was paid in-kind, mark this box with an  x._x000a_" sqref="L416 L20 L24 L28 L32 L36 L40 L44 L48 L52 L56 L60 L64 L68 L72 L76 L80 L84 L88 L92 L96 L100 L104 L108 L112 L116 L124 L120 L128 L132 L136 L140 L144 L148 L152 L156 L160 L164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168"/>
    <dataValidation allowBlank="1" showInputMessage="1" showErrorMessage="1" promptTitle="Benefit #3- Payment in-kind" prompt="If there is a benefit #3 and it was paid in-kind, mark this box with an  x._x000a_" sqref="L417 L21 L25 L29 L33 L37 L41 L45 L49 L53 L57 L61 L65 L69 L73 L77 L81 L85 L89 L93 L97 L101 L105 L109 L113 L117 L125 L121 L129 L133 L137 L141 L145 L149 L153 L157 L161 L165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169"/>
    <dataValidation allowBlank="1" showInputMessage="1" showErrorMessage="1" promptTitle="Next Traveler Name " prompt="List traveler's first and last name here." sqref="C446 B23 B27 B31 B35 B39 B43 B47 B51 B55 B59 B63 B67 B71 B75 B79 B83 B87 B91 B95 B99 B103 B107 B111 B115 B123 B119 B127 B131 B135 B139 B143 B147 B151 B155 B159 B163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167"/>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5"/>
  <sheetViews>
    <sheetView topLeftCell="A67" workbookViewId="0">
      <selection activeCell="G75" sqref="G75:I75"/>
    </sheetView>
  </sheetViews>
  <sheetFormatPr defaultColWidth="8.88671875" defaultRowHeight="13.2" x14ac:dyDescent="0.25"/>
  <cols>
    <col min="1" max="1" width="3.88671875" style="73" customWidth="1"/>
    <col min="2" max="2" width="16.109375" style="73" customWidth="1"/>
    <col min="3" max="3" width="17.6640625" style="73" customWidth="1"/>
    <col min="4" max="4" width="14.44140625" style="73" customWidth="1"/>
    <col min="5" max="5" width="18.6640625" style="73" hidden="1" customWidth="1"/>
    <col min="6" max="6" width="17.109375" style="73" customWidth="1"/>
    <col min="7" max="7" width="3" style="73" customWidth="1"/>
    <col min="8" max="8" width="11.33203125" style="73" customWidth="1"/>
    <col min="9" max="9" width="3" style="73" customWidth="1"/>
    <col min="10" max="10" width="12.33203125" style="73" customWidth="1"/>
    <col min="11" max="11" width="9.109375" style="73" customWidth="1"/>
    <col min="12" max="12" width="8.88671875" style="73" customWidth="1"/>
    <col min="13" max="13" width="12.33203125" style="73" bestFit="1" customWidth="1"/>
    <col min="14" max="14" width="0.109375" style="73" customWidth="1"/>
    <col min="15" max="15" width="8.88671875" style="73"/>
    <col min="16" max="16" width="20.33203125" style="73" bestFit="1" customWidth="1"/>
    <col min="17" max="18" width="8.88671875" style="73"/>
    <col min="19" max="19" width="19.109375" style="73" customWidth="1"/>
    <col min="20" max="20" width="11.109375" style="73" customWidth="1"/>
    <col min="21" max="21" width="9.44140625" style="73" customWidth="1"/>
    <col min="22" max="22" width="13.6640625" style="47" customWidth="1"/>
    <col min="23" max="16384" width="8.88671875" style="73"/>
  </cols>
  <sheetData>
    <row r="1" spans="1:19" s="73" customFormat="1" x14ac:dyDescent="0.25"/>
    <row r="2" spans="1:19" s="73" customFormat="1" x14ac:dyDescent="0.25">
      <c r="J2" s="366" t="s">
        <v>26</v>
      </c>
      <c r="K2" s="367"/>
      <c r="L2" s="367"/>
      <c r="M2" s="367"/>
      <c r="P2" s="369"/>
      <c r="Q2" s="369"/>
      <c r="R2" s="369"/>
      <c r="S2" s="369"/>
    </row>
    <row r="3" spans="1:19" s="73" customFormat="1" x14ac:dyDescent="0.25">
      <c r="J3" s="367"/>
      <c r="K3" s="367"/>
      <c r="L3" s="367"/>
      <c r="M3" s="367"/>
      <c r="P3" s="370"/>
      <c r="Q3" s="370"/>
      <c r="R3" s="370"/>
      <c r="S3" s="370"/>
    </row>
    <row r="4" spans="1:19" s="73" customFormat="1" ht="13.8" thickBot="1" x14ac:dyDescent="0.3">
      <c r="A4" s="78"/>
      <c r="B4" s="78"/>
      <c r="C4" s="78"/>
      <c r="D4" s="78"/>
      <c r="E4" s="78"/>
      <c r="F4" s="78"/>
      <c r="G4" s="78"/>
      <c r="H4" s="78"/>
      <c r="I4" s="78"/>
      <c r="J4" s="368"/>
      <c r="K4" s="368"/>
      <c r="L4" s="368"/>
      <c r="M4" s="368"/>
      <c r="P4" s="371"/>
      <c r="Q4" s="371"/>
      <c r="R4" s="371"/>
      <c r="S4" s="371"/>
    </row>
    <row r="5" spans="1:19" s="73" customFormat="1" ht="30" customHeight="1" thickTop="1" thickBot="1" x14ac:dyDescent="0.3">
      <c r="A5" s="372" t="s">
        <v>56</v>
      </c>
      <c r="B5" s="373"/>
      <c r="C5" s="373"/>
      <c r="D5" s="373"/>
      <c r="E5" s="373"/>
      <c r="F5" s="373"/>
      <c r="G5" s="373"/>
      <c r="H5" s="373"/>
      <c r="I5" s="373"/>
      <c r="J5" s="373"/>
      <c r="K5" s="373"/>
      <c r="L5" s="373"/>
      <c r="M5" s="373"/>
      <c r="N5" s="16"/>
      <c r="O5" s="78"/>
      <c r="Q5" s="5"/>
    </row>
    <row r="6" spans="1:19" s="73" customFormat="1" ht="13.5" customHeight="1" thickTop="1" x14ac:dyDescent="0.25">
      <c r="A6" s="374" t="s">
        <v>5</v>
      </c>
      <c r="B6" s="376" t="s">
        <v>36</v>
      </c>
      <c r="C6" s="377"/>
      <c r="D6" s="377"/>
      <c r="E6" s="377"/>
      <c r="F6" s="377"/>
      <c r="G6" s="377"/>
      <c r="H6" s="377"/>
      <c r="I6" s="377"/>
      <c r="J6" s="378"/>
      <c r="K6" s="17" t="s">
        <v>14</v>
      </c>
      <c r="L6" s="17" t="s">
        <v>6</v>
      </c>
      <c r="M6" s="17" t="s">
        <v>13</v>
      </c>
      <c r="N6" s="6"/>
      <c r="O6" s="78"/>
    </row>
    <row r="7" spans="1:19" s="73" customFormat="1" ht="20.25" customHeight="1" thickBot="1" x14ac:dyDescent="0.3">
      <c r="A7" s="374"/>
      <c r="B7" s="379"/>
      <c r="C7" s="380"/>
      <c r="D7" s="380"/>
      <c r="E7" s="380"/>
      <c r="F7" s="380"/>
      <c r="G7" s="380"/>
      <c r="H7" s="380"/>
      <c r="I7" s="380"/>
      <c r="J7" s="381"/>
      <c r="K7" s="36">
        <v>1</v>
      </c>
      <c r="L7" s="37">
        <v>1</v>
      </c>
      <c r="M7" s="38">
        <v>2019</v>
      </c>
      <c r="N7" s="39"/>
      <c r="O7" s="78"/>
    </row>
    <row r="8" spans="1:19" s="73" customFormat="1" ht="27.75" customHeight="1" thickTop="1" thickBot="1" x14ac:dyDescent="0.3">
      <c r="A8" s="374"/>
      <c r="B8" s="382" t="s">
        <v>21</v>
      </c>
      <c r="C8" s="383"/>
      <c r="D8" s="383"/>
      <c r="E8" s="383"/>
      <c r="F8" s="383"/>
      <c r="G8" s="384"/>
      <c r="H8" s="384"/>
      <c r="I8" s="384"/>
      <c r="J8" s="384"/>
      <c r="K8" s="384"/>
      <c r="L8" s="383"/>
      <c r="M8" s="383"/>
      <c r="N8" s="385"/>
      <c r="O8" s="78"/>
    </row>
    <row r="9" spans="1:19" s="73" customFormat="1" ht="18" customHeight="1" thickTop="1" x14ac:dyDescent="0.3">
      <c r="A9" s="374"/>
      <c r="B9" s="386" t="s">
        <v>40</v>
      </c>
      <c r="C9" s="361"/>
      <c r="D9" s="361"/>
      <c r="E9" s="361"/>
      <c r="F9" s="361"/>
      <c r="G9" s="387"/>
      <c r="H9" s="344" t="str">
        <f>"REPORTING PERIOD: "&amp;Q422</f>
        <v>REPORTING PERIOD: OCTOBER 1, 2018- MARCH 31, 2019</v>
      </c>
      <c r="I9" s="347" t="s">
        <v>44</v>
      </c>
      <c r="J9" s="350" t="str">
        <f>"REPORTING PERIOD: "&amp;Q423</f>
        <v>REPORTING PERIOD: APRIL 1 - SEPTEMBER 30, 2019</v>
      </c>
      <c r="K9" s="353"/>
      <c r="L9" s="356" t="s">
        <v>4</v>
      </c>
      <c r="M9" s="357"/>
      <c r="N9" s="18"/>
      <c r="O9" s="15"/>
      <c r="P9" s="78"/>
    </row>
    <row r="10" spans="1:19" s="73" customFormat="1" ht="15.75" customHeight="1" x14ac:dyDescent="0.25">
      <c r="A10" s="374"/>
      <c r="B10" s="360" t="s">
        <v>55</v>
      </c>
      <c r="C10" s="361"/>
      <c r="D10" s="361"/>
      <c r="E10" s="361"/>
      <c r="F10" s="362"/>
      <c r="G10" s="388"/>
      <c r="H10" s="345"/>
      <c r="I10" s="348"/>
      <c r="J10" s="351"/>
      <c r="K10" s="354"/>
      <c r="L10" s="356"/>
      <c r="M10" s="357"/>
      <c r="N10" s="18"/>
      <c r="O10" s="15"/>
      <c r="P10" s="78"/>
    </row>
    <row r="11" spans="1:19" s="73" customFormat="1" ht="25.5" customHeight="1" thickBot="1" x14ac:dyDescent="0.3">
      <c r="A11" s="374"/>
      <c r="B11" s="34" t="s">
        <v>15</v>
      </c>
      <c r="C11" s="35" t="s">
        <v>323</v>
      </c>
      <c r="D11" s="363" t="s">
        <v>324</v>
      </c>
      <c r="E11" s="364"/>
      <c r="F11" s="365"/>
      <c r="G11" s="389"/>
      <c r="H11" s="346"/>
      <c r="I11" s="349"/>
      <c r="J11" s="352"/>
      <c r="K11" s="355"/>
      <c r="L11" s="358"/>
      <c r="M11" s="359"/>
      <c r="N11" s="19"/>
      <c r="O11" s="15"/>
      <c r="P11" s="78"/>
    </row>
    <row r="12" spans="1:19" s="73" customFormat="1" ht="13.8" thickTop="1" x14ac:dyDescent="0.25">
      <c r="A12" s="374"/>
      <c r="B12" s="328" t="s">
        <v>20</v>
      </c>
      <c r="C12" s="330" t="s">
        <v>23</v>
      </c>
      <c r="D12" s="332" t="s">
        <v>16</v>
      </c>
      <c r="E12" s="334" t="s">
        <v>10</v>
      </c>
      <c r="F12" s="335"/>
      <c r="G12" s="338" t="s">
        <v>24</v>
      </c>
      <c r="H12" s="339"/>
      <c r="I12" s="340"/>
      <c r="J12" s="330" t="s">
        <v>25</v>
      </c>
      <c r="K12" s="390" t="s">
        <v>28</v>
      </c>
      <c r="L12" s="392" t="s">
        <v>27</v>
      </c>
      <c r="M12" s="332" t="s">
        <v>3</v>
      </c>
      <c r="N12" s="20"/>
      <c r="O12" s="78"/>
    </row>
    <row r="13" spans="1:19" s="73" customFormat="1" ht="34.5" customHeight="1" thickBot="1" x14ac:dyDescent="0.3">
      <c r="A13" s="375"/>
      <c r="B13" s="329"/>
      <c r="C13" s="331"/>
      <c r="D13" s="333"/>
      <c r="E13" s="336"/>
      <c r="F13" s="337"/>
      <c r="G13" s="341"/>
      <c r="H13" s="342"/>
      <c r="I13" s="343"/>
      <c r="J13" s="394"/>
      <c r="K13" s="391"/>
      <c r="L13" s="393"/>
      <c r="M13" s="394"/>
      <c r="N13" s="21"/>
      <c r="O13" s="78"/>
      <c r="S13" s="73" t="s">
        <v>47</v>
      </c>
    </row>
    <row r="14" spans="1:19" s="73" customFormat="1" ht="21.6" thickTop="1" thickBot="1" x14ac:dyDescent="0.3">
      <c r="A14" s="317" t="s">
        <v>7</v>
      </c>
      <c r="B14" s="76" t="s">
        <v>29</v>
      </c>
      <c r="C14" s="76" t="s">
        <v>31</v>
      </c>
      <c r="D14" s="76" t="s">
        <v>18</v>
      </c>
      <c r="E14" s="320" t="s">
        <v>33</v>
      </c>
      <c r="F14" s="320"/>
      <c r="G14" s="293" t="s">
        <v>24</v>
      </c>
      <c r="H14" s="294"/>
      <c r="I14" s="45"/>
      <c r="J14" s="52"/>
      <c r="K14" s="52"/>
      <c r="L14" s="52"/>
      <c r="M14" s="52"/>
      <c r="N14" s="2"/>
    </row>
    <row r="15" spans="1:19" s="73" customFormat="1" ht="21" customHeight="1" thickBot="1" x14ac:dyDescent="0.3">
      <c r="A15" s="318"/>
      <c r="B15" s="53" t="s">
        <v>42</v>
      </c>
      <c r="C15" s="53" t="s">
        <v>19</v>
      </c>
      <c r="D15" s="54">
        <v>40766</v>
      </c>
      <c r="E15" s="55"/>
      <c r="F15" s="56" t="s">
        <v>11</v>
      </c>
      <c r="G15" s="321" t="s">
        <v>35</v>
      </c>
      <c r="H15" s="322"/>
      <c r="I15" s="323"/>
      <c r="J15" s="40" t="s">
        <v>37</v>
      </c>
      <c r="K15" s="57"/>
      <c r="L15" s="58" t="s">
        <v>1</v>
      </c>
      <c r="M15" s="59">
        <v>280</v>
      </c>
      <c r="N15" s="2"/>
      <c r="O15" s="78"/>
    </row>
    <row r="16" spans="1:19" s="73" customFormat="1" ht="21" thickBot="1" x14ac:dyDescent="0.3">
      <c r="A16" s="318"/>
      <c r="B16" s="77" t="s">
        <v>30</v>
      </c>
      <c r="C16" s="77" t="s">
        <v>32</v>
      </c>
      <c r="D16" s="77" t="s">
        <v>17</v>
      </c>
      <c r="E16" s="324" t="s">
        <v>34</v>
      </c>
      <c r="F16" s="324"/>
      <c r="G16" s="325"/>
      <c r="H16" s="326"/>
      <c r="I16" s="327"/>
      <c r="J16" s="12" t="s">
        <v>38</v>
      </c>
      <c r="K16" s="58" t="s">
        <v>1</v>
      </c>
      <c r="L16" s="60"/>
      <c r="M16" s="61">
        <v>825</v>
      </c>
      <c r="N16" s="20"/>
    </row>
    <row r="17" spans="1:22" ht="13.8" thickBot="1" x14ac:dyDescent="0.3">
      <c r="A17" s="319"/>
      <c r="B17" s="62" t="s">
        <v>8</v>
      </c>
      <c r="C17" s="62" t="s">
        <v>9</v>
      </c>
      <c r="D17" s="54">
        <v>40767</v>
      </c>
      <c r="E17" s="63" t="s">
        <v>2</v>
      </c>
      <c r="F17" s="56" t="s">
        <v>12</v>
      </c>
      <c r="G17" s="302"/>
      <c r="H17" s="303"/>
      <c r="I17" s="304"/>
      <c r="J17" s="12" t="s">
        <v>39</v>
      </c>
      <c r="K17" s="64"/>
      <c r="L17" s="64" t="s">
        <v>1</v>
      </c>
      <c r="M17" s="65">
        <v>120</v>
      </c>
      <c r="N17" s="2"/>
      <c r="V17" s="73"/>
    </row>
    <row r="18" spans="1:22" ht="23.25" customHeight="1" thickTop="1" x14ac:dyDescent="0.25">
      <c r="A18" s="290">
        <f>1</f>
        <v>1</v>
      </c>
      <c r="B18" s="74" t="s">
        <v>29</v>
      </c>
      <c r="C18" s="74" t="s">
        <v>31</v>
      </c>
      <c r="D18" s="74" t="s">
        <v>18</v>
      </c>
      <c r="E18" s="293" t="s">
        <v>33</v>
      </c>
      <c r="F18" s="293"/>
      <c r="G18" s="309" t="s">
        <v>24</v>
      </c>
      <c r="H18" s="310"/>
      <c r="I18" s="311"/>
      <c r="J18" s="42" t="s">
        <v>0</v>
      </c>
      <c r="K18" s="43"/>
      <c r="L18" s="43"/>
      <c r="M18" s="44"/>
      <c r="N18" s="2"/>
      <c r="V18" s="48"/>
    </row>
    <row r="19" spans="1:22" ht="51" x14ac:dyDescent="0.25">
      <c r="A19" s="307"/>
      <c r="B19" s="121" t="s">
        <v>122</v>
      </c>
      <c r="C19" s="121" t="s">
        <v>693</v>
      </c>
      <c r="D19" s="122">
        <v>43650</v>
      </c>
      <c r="E19" s="121"/>
      <c r="F19" s="121" t="s">
        <v>321</v>
      </c>
      <c r="G19" s="409" t="s">
        <v>322</v>
      </c>
      <c r="H19" s="410"/>
      <c r="I19" s="411"/>
      <c r="J19" s="40" t="s">
        <v>37</v>
      </c>
      <c r="K19" s="246"/>
      <c r="L19" s="246" t="s">
        <v>44</v>
      </c>
      <c r="M19" s="159">
        <v>1680</v>
      </c>
      <c r="N19" s="2"/>
      <c r="V19" s="49"/>
    </row>
    <row r="20" spans="1:22" ht="20.399999999999999" x14ac:dyDescent="0.25">
      <c r="A20" s="307"/>
      <c r="B20" s="75" t="s">
        <v>30</v>
      </c>
      <c r="C20" s="75" t="s">
        <v>32</v>
      </c>
      <c r="D20" s="75" t="s">
        <v>17</v>
      </c>
      <c r="E20" s="298" t="s">
        <v>34</v>
      </c>
      <c r="F20" s="298"/>
      <c r="G20" s="299"/>
      <c r="H20" s="300"/>
      <c r="I20" s="301"/>
      <c r="J20" s="12" t="s">
        <v>38</v>
      </c>
      <c r="K20" s="247" t="s">
        <v>44</v>
      </c>
      <c r="L20" s="247" t="s">
        <v>44</v>
      </c>
      <c r="M20" s="160">
        <v>8110.69</v>
      </c>
      <c r="N20" s="2"/>
      <c r="V20" s="50"/>
    </row>
    <row r="21" spans="1:22" ht="13.8" thickBot="1" x14ac:dyDescent="0.3">
      <c r="A21" s="308"/>
      <c r="B21" s="125" t="s">
        <v>325</v>
      </c>
      <c r="C21" s="125" t="str">
        <f>G19</f>
        <v>The University of Sydney</v>
      </c>
      <c r="D21" s="126">
        <v>43658</v>
      </c>
      <c r="E21" s="127"/>
      <c r="F21" s="128" t="s">
        <v>326</v>
      </c>
      <c r="G21" s="314"/>
      <c r="H21" s="315"/>
      <c r="I21" s="316"/>
      <c r="J21" s="12" t="s">
        <v>39</v>
      </c>
      <c r="K21" s="247" t="s">
        <v>44</v>
      </c>
      <c r="L21" s="247"/>
      <c r="M21" s="160">
        <v>852.75</v>
      </c>
      <c r="N21" s="2"/>
      <c r="V21" s="50"/>
    </row>
    <row r="22" spans="1:22" ht="21.6" thickTop="1" thickBot="1" x14ac:dyDescent="0.3">
      <c r="A22" s="290">
        <f>A18+1</f>
        <v>2</v>
      </c>
      <c r="B22" s="74" t="s">
        <v>29</v>
      </c>
      <c r="C22" s="74" t="s">
        <v>31</v>
      </c>
      <c r="D22" s="74" t="s">
        <v>18</v>
      </c>
      <c r="E22" s="293" t="s">
        <v>33</v>
      </c>
      <c r="F22" s="293"/>
      <c r="G22" s="293" t="s">
        <v>24</v>
      </c>
      <c r="H22" s="294"/>
      <c r="I22" s="45"/>
      <c r="J22" s="42" t="s">
        <v>0</v>
      </c>
      <c r="K22" s="84"/>
      <c r="L22" s="84"/>
      <c r="M22" s="161"/>
      <c r="N22" s="2"/>
      <c r="V22" s="50"/>
    </row>
    <row r="23" spans="1:22" ht="61.8" thickBot="1" x14ac:dyDescent="0.3">
      <c r="A23" s="291"/>
      <c r="B23" s="121" t="s">
        <v>90</v>
      </c>
      <c r="C23" s="121" t="s">
        <v>327</v>
      </c>
      <c r="D23" s="122">
        <v>43548</v>
      </c>
      <c r="E23" s="121"/>
      <c r="F23" s="121" t="s">
        <v>328</v>
      </c>
      <c r="G23" s="409" t="s">
        <v>694</v>
      </c>
      <c r="H23" s="410"/>
      <c r="I23" s="411"/>
      <c r="J23" s="40" t="s">
        <v>37</v>
      </c>
      <c r="K23" s="248"/>
      <c r="L23" s="248" t="s">
        <v>44</v>
      </c>
      <c r="M23" s="159">
        <v>696.51</v>
      </c>
      <c r="N23" s="2"/>
      <c r="V23" s="50"/>
    </row>
    <row r="24" spans="1:22" ht="21" thickBot="1" x14ac:dyDescent="0.3">
      <c r="A24" s="291"/>
      <c r="B24" s="75" t="s">
        <v>30</v>
      </c>
      <c r="C24" s="75" t="s">
        <v>32</v>
      </c>
      <c r="D24" s="75" t="s">
        <v>17</v>
      </c>
      <c r="E24" s="298" t="s">
        <v>34</v>
      </c>
      <c r="F24" s="298"/>
      <c r="G24" s="299"/>
      <c r="H24" s="300"/>
      <c r="I24" s="301"/>
      <c r="J24" s="12" t="s">
        <v>38</v>
      </c>
      <c r="K24" s="249" t="s">
        <v>44</v>
      </c>
      <c r="L24" s="249" t="s">
        <v>44</v>
      </c>
      <c r="M24" s="160">
        <v>422.40000000000003</v>
      </c>
      <c r="N24" s="2"/>
      <c r="V24" s="50"/>
    </row>
    <row r="25" spans="1:22" ht="13.8" thickBot="1" x14ac:dyDescent="0.3">
      <c r="A25" s="292"/>
      <c r="B25" s="125" t="s">
        <v>329</v>
      </c>
      <c r="C25" s="125" t="str">
        <f>G23</f>
        <v>Televisa Foundation</v>
      </c>
      <c r="D25" s="126">
        <v>43550</v>
      </c>
      <c r="E25" s="127"/>
      <c r="F25" s="128" t="s">
        <v>330</v>
      </c>
      <c r="G25" s="302"/>
      <c r="H25" s="303"/>
      <c r="I25" s="304"/>
      <c r="J25" s="12" t="s">
        <v>39</v>
      </c>
      <c r="K25" s="249" t="s">
        <v>44</v>
      </c>
      <c r="L25" s="249" t="s">
        <v>44</v>
      </c>
      <c r="M25" s="160">
        <v>158.5</v>
      </c>
      <c r="N25" s="2"/>
      <c r="V25" s="50"/>
    </row>
    <row r="26" spans="1:22" ht="21.6" thickTop="1" thickBot="1" x14ac:dyDescent="0.3">
      <c r="A26" s="290">
        <f>A22+1</f>
        <v>3</v>
      </c>
      <c r="B26" s="74" t="s">
        <v>29</v>
      </c>
      <c r="C26" s="74" t="s">
        <v>31</v>
      </c>
      <c r="D26" s="74" t="s">
        <v>18</v>
      </c>
      <c r="E26" s="293" t="s">
        <v>33</v>
      </c>
      <c r="F26" s="293"/>
      <c r="G26" s="293" t="s">
        <v>24</v>
      </c>
      <c r="H26" s="294"/>
      <c r="I26" s="45"/>
      <c r="J26" s="42" t="s">
        <v>0</v>
      </c>
      <c r="K26" s="84"/>
      <c r="L26" s="84"/>
      <c r="M26" s="161"/>
      <c r="N26" s="2"/>
      <c r="V26" s="50"/>
    </row>
    <row r="27" spans="1:22" ht="68.25" customHeight="1" thickBot="1" x14ac:dyDescent="0.3">
      <c r="A27" s="291"/>
      <c r="B27" s="130" t="s">
        <v>90</v>
      </c>
      <c r="C27" s="121" t="s">
        <v>331</v>
      </c>
      <c r="D27" s="122">
        <v>43607</v>
      </c>
      <c r="E27" s="130"/>
      <c r="F27" s="130" t="s">
        <v>332</v>
      </c>
      <c r="G27" s="409" t="s">
        <v>695</v>
      </c>
      <c r="H27" s="412"/>
      <c r="I27" s="413"/>
      <c r="J27" s="40" t="s">
        <v>37</v>
      </c>
      <c r="K27" s="85"/>
      <c r="L27" s="85"/>
      <c r="M27" s="162"/>
      <c r="N27" s="2"/>
      <c r="V27" s="50"/>
    </row>
    <row r="28" spans="1:22" ht="21" thickBot="1" x14ac:dyDescent="0.3">
      <c r="A28" s="291"/>
      <c r="B28" s="75" t="s">
        <v>30</v>
      </c>
      <c r="C28" s="75" t="s">
        <v>32</v>
      </c>
      <c r="D28" s="75" t="s">
        <v>17</v>
      </c>
      <c r="E28" s="298" t="s">
        <v>34</v>
      </c>
      <c r="F28" s="298"/>
      <c r="G28" s="299"/>
      <c r="H28" s="300"/>
      <c r="I28" s="301"/>
      <c r="J28" s="12" t="s">
        <v>38</v>
      </c>
      <c r="K28" s="248" t="s">
        <v>44</v>
      </c>
      <c r="L28" s="248"/>
      <c r="M28" s="159">
        <v>860.64</v>
      </c>
      <c r="N28" s="2"/>
      <c r="V28" s="50"/>
    </row>
    <row r="29" spans="1:22" ht="31.2" thickBot="1" x14ac:dyDescent="0.3">
      <c r="A29" s="292"/>
      <c r="B29" s="131" t="s">
        <v>329</v>
      </c>
      <c r="C29" s="125" t="str">
        <f>G27</f>
        <v>National Center for Women &amp; Information  Technology</v>
      </c>
      <c r="D29" s="132">
        <v>43608</v>
      </c>
      <c r="E29" s="133"/>
      <c r="F29" s="134" t="s">
        <v>333</v>
      </c>
      <c r="G29" s="302"/>
      <c r="H29" s="303"/>
      <c r="I29" s="304"/>
      <c r="J29" s="12" t="s">
        <v>39</v>
      </c>
      <c r="K29" s="249" t="s">
        <v>44</v>
      </c>
      <c r="L29" s="249"/>
      <c r="M29" s="160">
        <v>139.68</v>
      </c>
      <c r="N29" s="2"/>
      <c r="V29" s="50"/>
    </row>
    <row r="30" spans="1:22" ht="21.6" thickTop="1" thickBot="1" x14ac:dyDescent="0.3">
      <c r="A30" s="290">
        <f t="shared" ref="A30" si="0">A26+1</f>
        <v>4</v>
      </c>
      <c r="B30" s="74" t="s">
        <v>29</v>
      </c>
      <c r="C30" s="74" t="s">
        <v>31</v>
      </c>
      <c r="D30" s="74" t="s">
        <v>18</v>
      </c>
      <c r="E30" s="293" t="s">
        <v>33</v>
      </c>
      <c r="F30" s="293"/>
      <c r="G30" s="293" t="s">
        <v>24</v>
      </c>
      <c r="H30" s="294"/>
      <c r="I30" s="45"/>
      <c r="J30" s="42" t="s">
        <v>0</v>
      </c>
      <c r="K30" s="84"/>
      <c r="L30" s="84"/>
      <c r="M30" s="161"/>
      <c r="N30" s="2"/>
      <c r="V30" s="50"/>
    </row>
    <row r="31" spans="1:22" ht="31.2" thickBot="1" x14ac:dyDescent="0.3">
      <c r="A31" s="291"/>
      <c r="B31" s="121" t="s">
        <v>99</v>
      </c>
      <c r="C31" s="121" t="s">
        <v>334</v>
      </c>
      <c r="D31" s="122">
        <v>43589</v>
      </c>
      <c r="E31" s="121"/>
      <c r="F31" s="130" t="s">
        <v>335</v>
      </c>
      <c r="G31" s="409" t="s">
        <v>336</v>
      </c>
      <c r="H31" s="410"/>
      <c r="I31" s="411"/>
      <c r="J31" s="40" t="s">
        <v>37</v>
      </c>
      <c r="K31" s="246"/>
      <c r="L31" s="246" t="s">
        <v>44</v>
      </c>
      <c r="M31" s="159">
        <v>612</v>
      </c>
      <c r="N31" s="2"/>
      <c r="V31" s="50"/>
    </row>
    <row r="32" spans="1:22" ht="21" thickBot="1" x14ac:dyDescent="0.3">
      <c r="A32" s="291"/>
      <c r="B32" s="75" t="s">
        <v>30</v>
      </c>
      <c r="C32" s="75" t="s">
        <v>32</v>
      </c>
      <c r="D32" s="75" t="s">
        <v>17</v>
      </c>
      <c r="E32" s="298" t="s">
        <v>34</v>
      </c>
      <c r="F32" s="298"/>
      <c r="G32" s="299"/>
      <c r="H32" s="300"/>
      <c r="I32" s="301"/>
      <c r="J32" s="12" t="s">
        <v>38</v>
      </c>
      <c r="K32" s="247"/>
      <c r="L32" s="247" t="s">
        <v>44</v>
      </c>
      <c r="M32" s="160">
        <v>338.6</v>
      </c>
      <c r="N32" s="2"/>
      <c r="V32" s="50"/>
    </row>
    <row r="33" spans="1:22" ht="21" thickBot="1" x14ac:dyDescent="0.3">
      <c r="A33" s="292"/>
      <c r="B33" s="125" t="s">
        <v>337</v>
      </c>
      <c r="C33" s="125" t="str">
        <f>G31</f>
        <v>Baylor College of Medicine</v>
      </c>
      <c r="D33" s="132">
        <v>43595</v>
      </c>
      <c r="E33" s="127"/>
      <c r="F33" s="134" t="s">
        <v>338</v>
      </c>
      <c r="G33" s="302"/>
      <c r="H33" s="303"/>
      <c r="I33" s="304"/>
      <c r="J33" s="12" t="s">
        <v>39</v>
      </c>
      <c r="K33" s="247"/>
      <c r="L33" s="247"/>
      <c r="M33" s="160"/>
      <c r="N33" s="2"/>
      <c r="V33" s="50"/>
    </row>
    <row r="34" spans="1:22" ht="21.6" thickTop="1" thickBot="1" x14ac:dyDescent="0.3">
      <c r="A34" s="290">
        <f t="shared" ref="A34" si="1">A30+1</f>
        <v>5</v>
      </c>
      <c r="B34" s="74" t="s">
        <v>29</v>
      </c>
      <c r="C34" s="74" t="s">
        <v>31</v>
      </c>
      <c r="D34" s="74" t="s">
        <v>18</v>
      </c>
      <c r="E34" s="293" t="s">
        <v>33</v>
      </c>
      <c r="F34" s="293"/>
      <c r="G34" s="293" t="s">
        <v>24</v>
      </c>
      <c r="H34" s="294"/>
      <c r="I34" s="45"/>
      <c r="J34" s="42" t="s">
        <v>0</v>
      </c>
      <c r="K34" s="84"/>
      <c r="L34" s="84"/>
      <c r="M34" s="161"/>
      <c r="N34" s="2"/>
      <c r="V34" s="50"/>
    </row>
    <row r="35" spans="1:22" ht="41.4" thickBot="1" x14ac:dyDescent="0.3">
      <c r="A35" s="291"/>
      <c r="B35" s="130" t="s">
        <v>339</v>
      </c>
      <c r="C35" s="121" t="s">
        <v>340</v>
      </c>
      <c r="D35" s="122">
        <v>43547</v>
      </c>
      <c r="E35" s="130"/>
      <c r="F35" s="130" t="s">
        <v>341</v>
      </c>
      <c r="G35" s="409" t="s">
        <v>696</v>
      </c>
      <c r="H35" s="412"/>
      <c r="I35" s="413"/>
      <c r="J35" s="40" t="s">
        <v>37</v>
      </c>
      <c r="K35" s="248"/>
      <c r="L35" s="248" t="s">
        <v>44</v>
      </c>
      <c r="M35" s="159">
        <v>3885</v>
      </c>
      <c r="N35" s="2"/>
      <c r="V35" s="50"/>
    </row>
    <row r="36" spans="1:22" ht="21" thickBot="1" x14ac:dyDescent="0.3">
      <c r="A36" s="291"/>
      <c r="B36" s="75" t="s">
        <v>30</v>
      </c>
      <c r="C36" s="75" t="s">
        <v>32</v>
      </c>
      <c r="D36" s="75" t="s">
        <v>17</v>
      </c>
      <c r="E36" s="298" t="s">
        <v>34</v>
      </c>
      <c r="F36" s="298"/>
      <c r="G36" s="299"/>
      <c r="H36" s="300"/>
      <c r="I36" s="301"/>
      <c r="J36" s="12" t="s">
        <v>38</v>
      </c>
      <c r="K36" s="249" t="s">
        <v>44</v>
      </c>
      <c r="L36" s="249" t="s">
        <v>44</v>
      </c>
      <c r="M36" s="160">
        <v>5086.62</v>
      </c>
      <c r="N36" s="2"/>
      <c r="V36" s="50"/>
    </row>
    <row r="37" spans="1:22" ht="31.2" thickBot="1" x14ac:dyDescent="0.3">
      <c r="A37" s="292"/>
      <c r="B37" s="131" t="s">
        <v>342</v>
      </c>
      <c r="C37" s="125" t="str">
        <f>G35</f>
        <v>International Center for the Study of Bird Migration Latrum</v>
      </c>
      <c r="D37" s="132">
        <v>43550</v>
      </c>
      <c r="E37" s="133"/>
      <c r="F37" s="134" t="s">
        <v>343</v>
      </c>
      <c r="G37" s="302"/>
      <c r="H37" s="303"/>
      <c r="I37" s="304"/>
      <c r="J37" s="12" t="s">
        <v>39</v>
      </c>
      <c r="K37" s="250" t="s">
        <v>44</v>
      </c>
      <c r="L37" s="250"/>
      <c r="M37" s="160">
        <v>573.72</v>
      </c>
      <c r="N37" s="2"/>
      <c r="V37" s="50"/>
    </row>
    <row r="38" spans="1:22" ht="21.6" thickTop="1" thickBot="1" x14ac:dyDescent="0.3">
      <c r="A38" s="290">
        <f t="shared" ref="A38" si="2">A34+1</f>
        <v>6</v>
      </c>
      <c r="B38" s="74" t="s">
        <v>29</v>
      </c>
      <c r="C38" s="74" t="s">
        <v>31</v>
      </c>
      <c r="D38" s="74" t="s">
        <v>18</v>
      </c>
      <c r="E38" s="293" t="s">
        <v>33</v>
      </c>
      <c r="F38" s="293"/>
      <c r="G38" s="293" t="s">
        <v>24</v>
      </c>
      <c r="H38" s="294"/>
      <c r="I38" s="45"/>
      <c r="J38" s="42" t="s">
        <v>0</v>
      </c>
      <c r="K38" s="84"/>
      <c r="L38" s="84"/>
      <c r="M38" s="161"/>
      <c r="N38" s="2"/>
      <c r="V38" s="50"/>
    </row>
    <row r="39" spans="1:22" ht="51.6" thickBot="1" x14ac:dyDescent="0.3">
      <c r="A39" s="291"/>
      <c r="B39" s="121" t="s">
        <v>339</v>
      </c>
      <c r="C39" s="121" t="s">
        <v>344</v>
      </c>
      <c r="D39" s="122">
        <v>43621</v>
      </c>
      <c r="E39" s="121"/>
      <c r="F39" s="121" t="s">
        <v>345</v>
      </c>
      <c r="G39" s="409" t="s">
        <v>346</v>
      </c>
      <c r="H39" s="410"/>
      <c r="I39" s="411"/>
      <c r="J39" s="40" t="s">
        <v>37</v>
      </c>
      <c r="K39" s="85"/>
      <c r="L39" s="85"/>
      <c r="M39" s="162"/>
      <c r="N39" s="2"/>
      <c r="V39" s="50"/>
    </row>
    <row r="40" spans="1:22" ht="21" thickBot="1" x14ac:dyDescent="0.3">
      <c r="A40" s="291"/>
      <c r="B40" s="75" t="s">
        <v>30</v>
      </c>
      <c r="C40" s="75" t="s">
        <v>32</v>
      </c>
      <c r="D40" s="75" t="s">
        <v>17</v>
      </c>
      <c r="E40" s="298" t="s">
        <v>34</v>
      </c>
      <c r="F40" s="298"/>
      <c r="G40" s="299"/>
      <c r="H40" s="300"/>
      <c r="I40" s="301"/>
      <c r="J40" s="12" t="s">
        <v>38</v>
      </c>
      <c r="K40" s="246" t="s">
        <v>44</v>
      </c>
      <c r="L40" s="246" t="s">
        <v>44</v>
      </c>
      <c r="M40" s="159">
        <v>589.08000000000004</v>
      </c>
      <c r="N40" s="2"/>
      <c r="V40" s="50"/>
    </row>
    <row r="41" spans="1:22" ht="13.8" thickBot="1" x14ac:dyDescent="0.3">
      <c r="A41" s="292"/>
      <c r="B41" s="125" t="s">
        <v>342</v>
      </c>
      <c r="C41" s="125" t="str">
        <f>G39</f>
        <v>Edmonton Public Schools</v>
      </c>
      <c r="D41" s="126">
        <v>43627</v>
      </c>
      <c r="E41" s="127"/>
      <c r="F41" s="135" t="s">
        <v>347</v>
      </c>
      <c r="G41" s="302"/>
      <c r="H41" s="303"/>
      <c r="I41" s="304"/>
      <c r="J41" s="12" t="s">
        <v>39</v>
      </c>
      <c r="K41" s="247" t="s">
        <v>44</v>
      </c>
      <c r="L41" s="247"/>
      <c r="M41" s="160">
        <v>425.78</v>
      </c>
      <c r="N41" s="2"/>
      <c r="V41" s="50"/>
    </row>
    <row r="42" spans="1:22" ht="21.6" thickTop="1" thickBot="1" x14ac:dyDescent="0.3">
      <c r="A42" s="290">
        <f t="shared" ref="A42" si="3">A38+1</f>
        <v>7</v>
      </c>
      <c r="B42" s="74" t="s">
        <v>29</v>
      </c>
      <c r="C42" s="74" t="s">
        <v>31</v>
      </c>
      <c r="D42" s="74" t="s">
        <v>18</v>
      </c>
      <c r="E42" s="293" t="s">
        <v>33</v>
      </c>
      <c r="F42" s="293"/>
      <c r="G42" s="293" t="s">
        <v>24</v>
      </c>
      <c r="H42" s="294"/>
      <c r="I42" s="45"/>
      <c r="J42" s="42" t="s">
        <v>0</v>
      </c>
      <c r="K42" s="84"/>
      <c r="L42" s="84"/>
      <c r="M42" s="161"/>
      <c r="N42" s="2"/>
      <c r="V42" s="50"/>
    </row>
    <row r="43" spans="1:22" ht="41.4" thickBot="1" x14ac:dyDescent="0.3">
      <c r="A43" s="291"/>
      <c r="B43" s="130" t="s">
        <v>83</v>
      </c>
      <c r="C43" s="121" t="s">
        <v>348</v>
      </c>
      <c r="D43" s="122">
        <v>43529</v>
      </c>
      <c r="E43" s="130"/>
      <c r="F43" s="130" t="s">
        <v>349</v>
      </c>
      <c r="G43" s="409" t="s">
        <v>350</v>
      </c>
      <c r="H43" s="412"/>
      <c r="I43" s="413"/>
      <c r="J43" s="40" t="s">
        <v>37</v>
      </c>
      <c r="K43" s="85"/>
      <c r="L43" s="85"/>
      <c r="M43" s="162"/>
      <c r="N43" s="2"/>
      <c r="V43" s="50"/>
    </row>
    <row r="44" spans="1:22" ht="21" thickBot="1" x14ac:dyDescent="0.3">
      <c r="A44" s="291"/>
      <c r="B44" s="75" t="s">
        <v>30</v>
      </c>
      <c r="C44" s="75" t="s">
        <v>32</v>
      </c>
      <c r="D44" s="75" t="s">
        <v>17</v>
      </c>
      <c r="E44" s="298" t="s">
        <v>34</v>
      </c>
      <c r="F44" s="298"/>
      <c r="G44" s="299"/>
      <c r="H44" s="300"/>
      <c r="I44" s="301"/>
      <c r="J44" s="12" t="s">
        <v>38</v>
      </c>
      <c r="K44" s="86"/>
      <c r="L44" s="248" t="s">
        <v>44</v>
      </c>
      <c r="M44" s="159">
        <v>500</v>
      </c>
      <c r="N44" s="2"/>
      <c r="V44" s="50"/>
    </row>
    <row r="45" spans="1:22" ht="13.8" thickBot="1" x14ac:dyDescent="0.3">
      <c r="A45" s="292"/>
      <c r="B45" s="131" t="s">
        <v>351</v>
      </c>
      <c r="C45" s="125" t="str">
        <f>G43</f>
        <v>University of Minnesota</v>
      </c>
      <c r="D45" s="132">
        <v>43531</v>
      </c>
      <c r="E45" s="133"/>
      <c r="F45" s="134" t="s">
        <v>352</v>
      </c>
      <c r="G45" s="302"/>
      <c r="H45" s="303"/>
      <c r="I45" s="304"/>
      <c r="J45" s="12" t="s">
        <v>39</v>
      </c>
      <c r="K45" s="86"/>
      <c r="L45" s="86"/>
      <c r="M45" s="163"/>
      <c r="N45" s="2"/>
      <c r="V45" s="50"/>
    </row>
    <row r="46" spans="1:22" ht="21.6" thickTop="1" thickBot="1" x14ac:dyDescent="0.3">
      <c r="A46" s="290">
        <f t="shared" ref="A46" si="4">A42+1</f>
        <v>8</v>
      </c>
      <c r="B46" s="74" t="s">
        <v>29</v>
      </c>
      <c r="C46" s="74" t="s">
        <v>31</v>
      </c>
      <c r="D46" s="74" t="s">
        <v>18</v>
      </c>
      <c r="E46" s="293" t="s">
        <v>33</v>
      </c>
      <c r="F46" s="293"/>
      <c r="G46" s="293" t="s">
        <v>24</v>
      </c>
      <c r="H46" s="294"/>
      <c r="I46" s="45"/>
      <c r="J46" s="42" t="s">
        <v>0</v>
      </c>
      <c r="K46" s="84"/>
      <c r="L46" s="84"/>
      <c r="M46" s="161"/>
      <c r="N46" s="2"/>
      <c r="V46" s="50"/>
    </row>
    <row r="47" spans="1:22" ht="41.4" thickBot="1" x14ac:dyDescent="0.3">
      <c r="A47" s="291"/>
      <c r="B47" s="130" t="s">
        <v>353</v>
      </c>
      <c r="C47" s="121" t="s">
        <v>354</v>
      </c>
      <c r="D47" s="122">
        <v>43536</v>
      </c>
      <c r="E47" s="130"/>
      <c r="F47" s="130" t="s">
        <v>355</v>
      </c>
      <c r="G47" s="409" t="s">
        <v>697</v>
      </c>
      <c r="H47" s="412"/>
      <c r="I47" s="413"/>
      <c r="J47" s="40" t="s">
        <v>37</v>
      </c>
      <c r="K47" s="248"/>
      <c r="L47" s="248" t="s">
        <v>44</v>
      </c>
      <c r="M47" s="159">
        <v>895</v>
      </c>
      <c r="N47" s="2"/>
      <c r="V47" s="50"/>
    </row>
    <row r="48" spans="1:22" ht="21" thickBot="1" x14ac:dyDescent="0.3">
      <c r="A48" s="291"/>
      <c r="B48" s="75" t="s">
        <v>30</v>
      </c>
      <c r="C48" s="75" t="s">
        <v>32</v>
      </c>
      <c r="D48" s="75" t="s">
        <v>17</v>
      </c>
      <c r="E48" s="298" t="s">
        <v>34</v>
      </c>
      <c r="F48" s="298"/>
      <c r="G48" s="299"/>
      <c r="H48" s="300"/>
      <c r="I48" s="301"/>
      <c r="J48" s="12" t="s">
        <v>38</v>
      </c>
      <c r="K48" s="249" t="s">
        <v>44</v>
      </c>
      <c r="L48" s="249" t="s">
        <v>44</v>
      </c>
      <c r="M48" s="160">
        <v>1351.5</v>
      </c>
      <c r="N48" s="2"/>
      <c r="V48" s="50"/>
    </row>
    <row r="49" spans="1:22" ht="31.2" thickBot="1" x14ac:dyDescent="0.3">
      <c r="A49" s="292"/>
      <c r="B49" s="131" t="s">
        <v>342</v>
      </c>
      <c r="C49" s="125" t="str">
        <f>G47</f>
        <v>The Other Space Institute and The University of British Columbia</v>
      </c>
      <c r="D49" s="132">
        <v>43531</v>
      </c>
      <c r="E49" s="133"/>
      <c r="F49" s="134" t="s">
        <v>356</v>
      </c>
      <c r="G49" s="302"/>
      <c r="H49" s="303"/>
      <c r="I49" s="304"/>
      <c r="J49" s="12" t="s">
        <v>39</v>
      </c>
      <c r="K49" s="250" t="s">
        <v>44</v>
      </c>
      <c r="L49" s="250"/>
      <c r="M49" s="160">
        <v>458.25</v>
      </c>
      <c r="N49" s="2"/>
      <c r="V49" s="50"/>
    </row>
    <row r="50" spans="1:22" ht="21.6" thickTop="1" thickBot="1" x14ac:dyDescent="0.3">
      <c r="A50" s="290">
        <f t="shared" ref="A50" si="5">A46+1</f>
        <v>9</v>
      </c>
      <c r="B50" s="74" t="s">
        <v>29</v>
      </c>
      <c r="C50" s="74" t="s">
        <v>31</v>
      </c>
      <c r="D50" s="74" t="s">
        <v>18</v>
      </c>
      <c r="E50" s="293" t="s">
        <v>33</v>
      </c>
      <c r="F50" s="293"/>
      <c r="G50" s="293" t="s">
        <v>24</v>
      </c>
      <c r="H50" s="294"/>
      <c r="I50" s="45"/>
      <c r="J50" s="42" t="s">
        <v>0</v>
      </c>
      <c r="K50" s="84"/>
      <c r="L50" s="84"/>
      <c r="M50" s="161"/>
      <c r="N50" s="2"/>
      <c r="V50" s="50"/>
    </row>
    <row r="51" spans="1:22" ht="34.5" customHeight="1" thickBot="1" x14ac:dyDescent="0.3">
      <c r="A51" s="291"/>
      <c r="B51" s="121" t="s">
        <v>102</v>
      </c>
      <c r="C51" s="121" t="s">
        <v>357</v>
      </c>
      <c r="D51" s="122">
        <v>43583</v>
      </c>
      <c r="E51" s="121"/>
      <c r="F51" s="121" t="s">
        <v>358</v>
      </c>
      <c r="G51" s="409" t="s">
        <v>359</v>
      </c>
      <c r="H51" s="412"/>
      <c r="I51" s="413"/>
      <c r="J51" s="40" t="s">
        <v>37</v>
      </c>
      <c r="K51" s="248"/>
      <c r="L51" s="248" t="s">
        <v>44</v>
      </c>
      <c r="M51" s="159">
        <v>744</v>
      </c>
      <c r="N51" s="2"/>
      <c r="V51" s="50"/>
    </row>
    <row r="52" spans="1:22" ht="21" thickBot="1" x14ac:dyDescent="0.3">
      <c r="A52" s="291"/>
      <c r="B52" s="75" t="s">
        <v>30</v>
      </c>
      <c r="C52" s="75" t="s">
        <v>32</v>
      </c>
      <c r="D52" s="75" t="s">
        <v>17</v>
      </c>
      <c r="E52" s="298" t="s">
        <v>34</v>
      </c>
      <c r="F52" s="298"/>
      <c r="G52" s="299"/>
      <c r="H52" s="300"/>
      <c r="I52" s="301"/>
      <c r="J52" s="12" t="s">
        <v>38</v>
      </c>
      <c r="K52" s="249" t="s">
        <v>44</v>
      </c>
      <c r="L52" s="248" t="s">
        <v>44</v>
      </c>
      <c r="M52" s="160">
        <v>1338</v>
      </c>
      <c r="N52" s="2"/>
      <c r="V52" s="50"/>
    </row>
    <row r="53" spans="1:22" ht="21" thickBot="1" x14ac:dyDescent="0.3">
      <c r="A53" s="292"/>
      <c r="B53" s="125" t="s">
        <v>342</v>
      </c>
      <c r="C53" s="125" t="str">
        <f>G51</f>
        <v>Australian &amp; New Zealand College of Anaesthetists</v>
      </c>
      <c r="D53" s="126">
        <v>43595</v>
      </c>
      <c r="E53" s="127"/>
      <c r="F53" s="135" t="s">
        <v>360</v>
      </c>
      <c r="G53" s="302"/>
      <c r="H53" s="303"/>
      <c r="I53" s="304"/>
      <c r="J53" s="12" t="s">
        <v>39</v>
      </c>
      <c r="K53" s="249" t="s">
        <v>44</v>
      </c>
      <c r="L53" s="248"/>
      <c r="M53" s="160">
        <v>296</v>
      </c>
      <c r="N53" s="2"/>
      <c r="V53" s="50"/>
    </row>
    <row r="54" spans="1:22" ht="21.6" thickTop="1" thickBot="1" x14ac:dyDescent="0.3">
      <c r="A54" s="290">
        <f t="shared" ref="A54" si="6">A50+1</f>
        <v>10</v>
      </c>
      <c r="B54" s="74" t="s">
        <v>29</v>
      </c>
      <c r="C54" s="74" t="s">
        <v>31</v>
      </c>
      <c r="D54" s="74" t="s">
        <v>18</v>
      </c>
      <c r="E54" s="293" t="s">
        <v>33</v>
      </c>
      <c r="F54" s="293"/>
      <c r="G54" s="293" t="s">
        <v>24</v>
      </c>
      <c r="H54" s="294"/>
      <c r="I54" s="45"/>
      <c r="J54" s="42" t="s">
        <v>0</v>
      </c>
      <c r="K54" s="84"/>
      <c r="L54" s="84"/>
      <c r="M54" s="161"/>
      <c r="N54" s="2"/>
      <c r="V54" s="50"/>
    </row>
    <row r="55" spans="1:22" ht="31.2" thickBot="1" x14ac:dyDescent="0.3">
      <c r="A55" s="291"/>
      <c r="B55" s="121" t="s">
        <v>141</v>
      </c>
      <c r="C55" s="121" t="s">
        <v>361</v>
      </c>
      <c r="D55" s="122">
        <v>43664</v>
      </c>
      <c r="E55" s="121"/>
      <c r="F55" s="121" t="s">
        <v>362</v>
      </c>
      <c r="G55" s="409" t="s">
        <v>363</v>
      </c>
      <c r="H55" s="410"/>
      <c r="I55" s="411"/>
      <c r="J55" s="40" t="s">
        <v>37</v>
      </c>
      <c r="K55" s="248"/>
      <c r="L55" s="248" t="s">
        <v>44</v>
      </c>
      <c r="M55" s="159">
        <v>757.08</v>
      </c>
      <c r="N55" s="2"/>
      <c r="P55" s="1"/>
      <c r="V55" s="50"/>
    </row>
    <row r="56" spans="1:22" ht="21" thickBot="1" x14ac:dyDescent="0.3">
      <c r="A56" s="291"/>
      <c r="B56" s="75" t="s">
        <v>30</v>
      </c>
      <c r="C56" s="75" t="s">
        <v>32</v>
      </c>
      <c r="D56" s="75" t="s">
        <v>17</v>
      </c>
      <c r="E56" s="298" t="s">
        <v>34</v>
      </c>
      <c r="F56" s="298"/>
      <c r="G56" s="299"/>
      <c r="H56" s="300"/>
      <c r="I56" s="301"/>
      <c r="J56" s="12" t="s">
        <v>38</v>
      </c>
      <c r="K56" s="249" t="s">
        <v>44</v>
      </c>
      <c r="L56" s="249"/>
      <c r="M56" s="160">
        <v>919.75</v>
      </c>
      <c r="N56" s="2"/>
      <c r="V56" s="50"/>
    </row>
    <row r="57" spans="1:22" s="1" customFormat="1" ht="13.8" thickBot="1" x14ac:dyDescent="0.3">
      <c r="A57" s="292"/>
      <c r="B57" s="125" t="s">
        <v>325</v>
      </c>
      <c r="C57" s="125" t="str">
        <f>G55</f>
        <v>Purdue University</v>
      </c>
      <c r="D57" s="126">
        <v>43667</v>
      </c>
      <c r="E57" s="127"/>
      <c r="F57" s="128" t="s">
        <v>364</v>
      </c>
      <c r="G57" s="302"/>
      <c r="H57" s="303"/>
      <c r="I57" s="304"/>
      <c r="J57" s="12" t="s">
        <v>39</v>
      </c>
      <c r="K57" s="249" t="s">
        <v>44</v>
      </c>
      <c r="L57" s="249"/>
      <c r="M57" s="160">
        <v>220.66</v>
      </c>
      <c r="N57" s="3"/>
      <c r="P57" s="73"/>
      <c r="Q57" s="73"/>
      <c r="V57" s="50"/>
    </row>
    <row r="58" spans="1:22" ht="21.6" thickTop="1" thickBot="1" x14ac:dyDescent="0.3">
      <c r="A58" s="290">
        <f t="shared" ref="A58" si="7">A54+1</f>
        <v>11</v>
      </c>
      <c r="B58" s="74" t="s">
        <v>29</v>
      </c>
      <c r="C58" s="74" t="s">
        <v>31</v>
      </c>
      <c r="D58" s="74" t="s">
        <v>18</v>
      </c>
      <c r="E58" s="293" t="s">
        <v>33</v>
      </c>
      <c r="F58" s="293"/>
      <c r="G58" s="293" t="s">
        <v>24</v>
      </c>
      <c r="H58" s="294"/>
      <c r="I58" s="45"/>
      <c r="J58" s="42" t="s">
        <v>0</v>
      </c>
      <c r="K58" s="84"/>
      <c r="L58" s="84"/>
      <c r="M58" s="161"/>
      <c r="N58" s="2"/>
      <c r="V58" s="50"/>
    </row>
    <row r="59" spans="1:22" ht="51.6" thickBot="1" x14ac:dyDescent="0.3">
      <c r="A59" s="291"/>
      <c r="B59" s="121" t="s">
        <v>93</v>
      </c>
      <c r="C59" s="121" t="s">
        <v>365</v>
      </c>
      <c r="D59" s="122">
        <v>43596</v>
      </c>
      <c r="E59" s="121"/>
      <c r="F59" s="121" t="s">
        <v>366</v>
      </c>
      <c r="G59" s="409" t="s">
        <v>367</v>
      </c>
      <c r="H59" s="410"/>
      <c r="I59" s="411"/>
      <c r="J59" s="40" t="s">
        <v>37</v>
      </c>
      <c r="K59" s="248"/>
      <c r="L59" s="248" t="s">
        <v>44</v>
      </c>
      <c r="M59" s="159">
        <v>697.26</v>
      </c>
      <c r="N59" s="2"/>
      <c r="V59" s="50"/>
    </row>
    <row r="60" spans="1:22" ht="21" thickBot="1" x14ac:dyDescent="0.3">
      <c r="A60" s="291"/>
      <c r="B60" s="75" t="s">
        <v>30</v>
      </c>
      <c r="C60" s="75" t="s">
        <v>32</v>
      </c>
      <c r="D60" s="75" t="s">
        <v>17</v>
      </c>
      <c r="E60" s="298" t="s">
        <v>34</v>
      </c>
      <c r="F60" s="298"/>
      <c r="G60" s="299"/>
      <c r="H60" s="300"/>
      <c r="I60" s="301"/>
      <c r="J60" s="12" t="s">
        <v>38</v>
      </c>
      <c r="K60" s="249"/>
      <c r="L60" s="248" t="s">
        <v>44</v>
      </c>
      <c r="M60" s="160">
        <v>1614.22</v>
      </c>
      <c r="N60" s="2"/>
      <c r="V60" s="50"/>
    </row>
    <row r="61" spans="1:22" ht="21" thickBot="1" x14ac:dyDescent="0.3">
      <c r="A61" s="292"/>
      <c r="B61" s="125" t="s">
        <v>698</v>
      </c>
      <c r="C61" s="125" t="str">
        <f>G59</f>
        <v>Heidelberg Engineering</v>
      </c>
      <c r="D61" s="126">
        <v>43609</v>
      </c>
      <c r="E61" s="127"/>
      <c r="F61" s="135" t="s">
        <v>368</v>
      </c>
      <c r="G61" s="302"/>
      <c r="H61" s="303"/>
      <c r="I61" s="304"/>
      <c r="J61" s="12" t="s">
        <v>39</v>
      </c>
      <c r="K61" s="249" t="s">
        <v>44</v>
      </c>
      <c r="L61" s="248" t="s">
        <v>44</v>
      </c>
      <c r="M61" s="160">
        <v>322.75</v>
      </c>
      <c r="N61" s="2"/>
      <c r="V61" s="50"/>
    </row>
    <row r="62" spans="1:22" ht="21.6" thickTop="1" thickBot="1" x14ac:dyDescent="0.3">
      <c r="A62" s="290">
        <f t="shared" ref="A62" si="8">A58+1</f>
        <v>12</v>
      </c>
      <c r="B62" s="74" t="s">
        <v>29</v>
      </c>
      <c r="C62" s="74" t="s">
        <v>31</v>
      </c>
      <c r="D62" s="74" t="s">
        <v>18</v>
      </c>
      <c r="E62" s="293" t="s">
        <v>33</v>
      </c>
      <c r="F62" s="293"/>
      <c r="G62" s="293" t="s">
        <v>24</v>
      </c>
      <c r="H62" s="294"/>
      <c r="I62" s="45"/>
      <c r="J62" s="42" t="s">
        <v>0</v>
      </c>
      <c r="K62" s="84"/>
      <c r="L62" s="84"/>
      <c r="M62" s="161"/>
      <c r="N62" s="2"/>
      <c r="V62" s="50"/>
    </row>
    <row r="63" spans="1:22" ht="31.2" thickBot="1" x14ac:dyDescent="0.3">
      <c r="A63" s="291"/>
      <c r="B63" s="130" t="s">
        <v>369</v>
      </c>
      <c r="C63" s="121" t="s">
        <v>370</v>
      </c>
      <c r="D63" s="122">
        <v>43661</v>
      </c>
      <c r="E63" s="130"/>
      <c r="F63" s="130" t="s">
        <v>371</v>
      </c>
      <c r="G63" s="409" t="s">
        <v>699</v>
      </c>
      <c r="H63" s="412"/>
      <c r="I63" s="413"/>
      <c r="J63" s="40" t="s">
        <v>37</v>
      </c>
      <c r="K63" s="248"/>
      <c r="L63" s="248" t="s">
        <v>44</v>
      </c>
      <c r="M63" s="159">
        <v>459</v>
      </c>
      <c r="N63" s="2"/>
      <c r="V63" s="50"/>
    </row>
    <row r="64" spans="1:22" ht="21" thickBot="1" x14ac:dyDescent="0.3">
      <c r="A64" s="291"/>
      <c r="B64" s="75" t="s">
        <v>30</v>
      </c>
      <c r="C64" s="75" t="s">
        <v>32</v>
      </c>
      <c r="D64" s="75" t="s">
        <v>17</v>
      </c>
      <c r="E64" s="298" t="s">
        <v>34</v>
      </c>
      <c r="F64" s="298"/>
      <c r="G64" s="299"/>
      <c r="H64" s="300"/>
      <c r="I64" s="301"/>
      <c r="J64" s="12" t="s">
        <v>38</v>
      </c>
      <c r="K64" s="249"/>
      <c r="L64" s="249" t="s">
        <v>44</v>
      </c>
      <c r="M64" s="160">
        <v>2255.13</v>
      </c>
      <c r="N64" s="2"/>
      <c r="V64" s="50"/>
    </row>
    <row r="65" spans="1:22" ht="21" thickBot="1" x14ac:dyDescent="0.3">
      <c r="A65" s="292"/>
      <c r="B65" s="131" t="s">
        <v>372</v>
      </c>
      <c r="C65" s="125" t="str">
        <f>G63</f>
        <v>Australian National University</v>
      </c>
      <c r="D65" s="132">
        <v>43666</v>
      </c>
      <c r="E65" s="133"/>
      <c r="F65" s="134" t="s">
        <v>373</v>
      </c>
      <c r="G65" s="302"/>
      <c r="H65" s="303"/>
      <c r="I65" s="304"/>
      <c r="J65" s="12" t="s">
        <v>39</v>
      </c>
      <c r="K65" s="86"/>
      <c r="L65" s="86"/>
      <c r="M65" s="163"/>
      <c r="N65" s="2"/>
      <c r="V65" s="50"/>
    </row>
    <row r="66" spans="1:22" ht="21.6" thickTop="1" thickBot="1" x14ac:dyDescent="0.3">
      <c r="A66" s="290">
        <f t="shared" ref="A66" si="9">A62+1</f>
        <v>13</v>
      </c>
      <c r="B66" s="74" t="s">
        <v>29</v>
      </c>
      <c r="C66" s="74" t="s">
        <v>31</v>
      </c>
      <c r="D66" s="74" t="s">
        <v>18</v>
      </c>
      <c r="E66" s="293" t="s">
        <v>33</v>
      </c>
      <c r="F66" s="293"/>
      <c r="G66" s="293" t="s">
        <v>24</v>
      </c>
      <c r="H66" s="294"/>
      <c r="I66" s="45"/>
      <c r="J66" s="42" t="s">
        <v>0</v>
      </c>
      <c r="K66" s="84"/>
      <c r="L66" s="84"/>
      <c r="M66" s="161"/>
      <c r="N66" s="2"/>
      <c r="V66" s="50"/>
    </row>
    <row r="67" spans="1:22" ht="41.4" thickBot="1" x14ac:dyDescent="0.3">
      <c r="A67" s="291"/>
      <c r="B67" s="130" t="s">
        <v>138</v>
      </c>
      <c r="C67" s="130" t="s">
        <v>700</v>
      </c>
      <c r="D67" s="122">
        <v>43665</v>
      </c>
      <c r="E67" s="130"/>
      <c r="F67" s="130" t="s">
        <v>374</v>
      </c>
      <c r="G67" s="409" t="s">
        <v>701</v>
      </c>
      <c r="H67" s="412"/>
      <c r="I67" s="413"/>
      <c r="J67" s="40" t="s">
        <v>37</v>
      </c>
      <c r="K67" s="246"/>
      <c r="L67" s="246" t="s">
        <v>44</v>
      </c>
      <c r="M67" s="159">
        <v>546</v>
      </c>
      <c r="N67" s="2"/>
      <c r="V67" s="50"/>
    </row>
    <row r="68" spans="1:22" ht="21" thickBot="1" x14ac:dyDescent="0.3">
      <c r="A68" s="291"/>
      <c r="B68" s="75" t="s">
        <v>30</v>
      </c>
      <c r="C68" s="75" t="s">
        <v>32</v>
      </c>
      <c r="D68" s="75" t="s">
        <v>17</v>
      </c>
      <c r="E68" s="298" t="s">
        <v>34</v>
      </c>
      <c r="F68" s="298"/>
      <c r="G68" s="299"/>
      <c r="H68" s="300"/>
      <c r="I68" s="301"/>
      <c r="J68" s="12" t="s">
        <v>38</v>
      </c>
      <c r="K68" s="247" t="s">
        <v>44</v>
      </c>
      <c r="L68" s="247" t="s">
        <v>44</v>
      </c>
      <c r="M68" s="160">
        <v>853.3</v>
      </c>
      <c r="N68" s="2"/>
      <c r="V68" s="50"/>
    </row>
    <row r="69" spans="1:22" ht="21" thickBot="1" x14ac:dyDescent="0.3">
      <c r="A69" s="292"/>
      <c r="B69" s="131" t="s">
        <v>375</v>
      </c>
      <c r="C69" s="131" t="str">
        <f>G67</f>
        <v>Kennedy Library Foundation</v>
      </c>
      <c r="D69" s="132">
        <v>43667</v>
      </c>
      <c r="E69" s="133"/>
      <c r="F69" s="134" t="s">
        <v>376</v>
      </c>
      <c r="G69" s="302"/>
      <c r="H69" s="303"/>
      <c r="I69" s="304"/>
      <c r="J69" s="12" t="s">
        <v>39</v>
      </c>
      <c r="K69" s="251" t="s">
        <v>44</v>
      </c>
      <c r="L69" s="251" t="s">
        <v>44</v>
      </c>
      <c r="M69" s="160">
        <v>3274.25</v>
      </c>
      <c r="N69" s="2"/>
      <c r="V69" s="50"/>
    </row>
    <row r="70" spans="1:22" ht="21.6" thickTop="1" thickBot="1" x14ac:dyDescent="0.3">
      <c r="A70" s="290">
        <f t="shared" ref="A70" si="10">A66+1</f>
        <v>14</v>
      </c>
      <c r="B70" s="74" t="s">
        <v>29</v>
      </c>
      <c r="C70" s="74" t="s">
        <v>31</v>
      </c>
      <c r="D70" s="74" t="s">
        <v>18</v>
      </c>
      <c r="E70" s="293" t="s">
        <v>33</v>
      </c>
      <c r="F70" s="293"/>
      <c r="G70" s="293" t="s">
        <v>24</v>
      </c>
      <c r="H70" s="294"/>
      <c r="I70" s="45"/>
      <c r="J70" s="42" t="s">
        <v>0</v>
      </c>
      <c r="K70" s="84"/>
      <c r="L70" s="84"/>
      <c r="M70" s="161"/>
      <c r="N70" s="2"/>
      <c r="V70" s="50"/>
    </row>
    <row r="71" spans="1:22" ht="31.2" thickBot="1" x14ac:dyDescent="0.3">
      <c r="A71" s="291"/>
      <c r="B71" s="130" t="s">
        <v>377</v>
      </c>
      <c r="C71" s="121" t="s">
        <v>378</v>
      </c>
      <c r="D71" s="122">
        <v>43638</v>
      </c>
      <c r="E71" s="130"/>
      <c r="F71" s="130" t="s">
        <v>379</v>
      </c>
      <c r="G71" s="409" t="s">
        <v>380</v>
      </c>
      <c r="H71" s="412"/>
      <c r="I71" s="413"/>
      <c r="J71" s="40" t="s">
        <v>37</v>
      </c>
      <c r="K71" s="248"/>
      <c r="L71" s="248" t="s">
        <v>44</v>
      </c>
      <c r="M71" s="159">
        <v>1495</v>
      </c>
      <c r="N71" s="2"/>
      <c r="V71" s="51"/>
    </row>
    <row r="72" spans="1:22" ht="21" thickBot="1" x14ac:dyDescent="0.3">
      <c r="A72" s="291"/>
      <c r="B72" s="75" t="s">
        <v>30</v>
      </c>
      <c r="C72" s="75" t="s">
        <v>32</v>
      </c>
      <c r="D72" s="75" t="s">
        <v>17</v>
      </c>
      <c r="E72" s="298" t="s">
        <v>34</v>
      </c>
      <c r="F72" s="298"/>
      <c r="G72" s="299"/>
      <c r="H72" s="300"/>
      <c r="I72" s="301"/>
      <c r="J72" s="12" t="s">
        <v>38</v>
      </c>
      <c r="K72" s="249" t="s">
        <v>44</v>
      </c>
      <c r="L72" s="249"/>
      <c r="M72" s="160">
        <v>1495.77</v>
      </c>
      <c r="N72" s="2"/>
      <c r="V72" s="50"/>
    </row>
    <row r="73" spans="1:22" ht="31.2" thickBot="1" x14ac:dyDescent="0.3">
      <c r="A73" s="292"/>
      <c r="B73" s="131" t="s">
        <v>381</v>
      </c>
      <c r="C73" s="125" t="str">
        <f>G71</f>
        <v>Imperial College and UK Science &amp; Innovation Network</v>
      </c>
      <c r="D73" s="132">
        <v>43644</v>
      </c>
      <c r="E73" s="133"/>
      <c r="F73" s="134" t="s">
        <v>382</v>
      </c>
      <c r="G73" s="302"/>
      <c r="H73" s="303"/>
      <c r="I73" s="304"/>
      <c r="J73" s="12" t="s">
        <v>39</v>
      </c>
      <c r="K73" s="86"/>
      <c r="L73" s="86"/>
      <c r="M73" s="163"/>
      <c r="N73" s="2"/>
      <c r="V73" s="50"/>
    </row>
    <row r="74" spans="1:22" ht="21.6" thickTop="1" thickBot="1" x14ac:dyDescent="0.3">
      <c r="A74" s="290">
        <f t="shared" ref="A74" si="11">A70+1</f>
        <v>15</v>
      </c>
      <c r="B74" s="74" t="s">
        <v>29</v>
      </c>
      <c r="C74" s="74" t="s">
        <v>31</v>
      </c>
      <c r="D74" s="74" t="s">
        <v>18</v>
      </c>
      <c r="E74" s="293" t="s">
        <v>33</v>
      </c>
      <c r="F74" s="293"/>
      <c r="G74" s="293" t="s">
        <v>24</v>
      </c>
      <c r="H74" s="294"/>
      <c r="I74" s="45"/>
      <c r="J74" s="42" t="s">
        <v>0</v>
      </c>
      <c r="K74" s="84"/>
      <c r="L74" s="84"/>
      <c r="M74" s="161"/>
      <c r="N74" s="2"/>
      <c r="V74" s="50"/>
    </row>
    <row r="75" spans="1:22" ht="41.4" thickBot="1" x14ac:dyDescent="0.3">
      <c r="A75" s="291"/>
      <c r="B75" s="121" t="s">
        <v>383</v>
      </c>
      <c r="C75" s="121" t="s">
        <v>702</v>
      </c>
      <c r="D75" s="122">
        <v>43592</v>
      </c>
      <c r="E75" s="121"/>
      <c r="F75" s="121" t="s">
        <v>384</v>
      </c>
      <c r="G75" s="409" t="s">
        <v>618</v>
      </c>
      <c r="H75" s="410"/>
      <c r="I75" s="411"/>
      <c r="J75" s="40" t="s">
        <v>37</v>
      </c>
      <c r="K75" s="85"/>
      <c r="L75" s="85"/>
      <c r="M75" s="162"/>
      <c r="N75" s="2"/>
      <c r="V75" s="50"/>
    </row>
    <row r="76" spans="1:22" ht="21" thickBot="1" x14ac:dyDescent="0.3">
      <c r="A76" s="291"/>
      <c r="B76" s="75" t="s">
        <v>30</v>
      </c>
      <c r="C76" s="75" t="s">
        <v>32</v>
      </c>
      <c r="D76" s="75" t="s">
        <v>17</v>
      </c>
      <c r="E76" s="298" t="s">
        <v>34</v>
      </c>
      <c r="F76" s="298"/>
      <c r="G76" s="299"/>
      <c r="H76" s="300"/>
      <c r="I76" s="301"/>
      <c r="J76" s="12" t="s">
        <v>38</v>
      </c>
      <c r="K76" s="85"/>
      <c r="L76" s="85"/>
      <c r="M76" s="162"/>
      <c r="N76" s="2"/>
      <c r="V76" s="50"/>
    </row>
    <row r="77" spans="1:22" ht="21" thickBot="1" x14ac:dyDescent="0.3">
      <c r="A77" s="292"/>
      <c r="B77" s="121" t="s">
        <v>151</v>
      </c>
      <c r="C77" s="121" t="str">
        <f>G75</f>
        <v>The Battery Show Conference</v>
      </c>
      <c r="D77" s="122">
        <v>43594</v>
      </c>
      <c r="E77" s="121"/>
      <c r="F77" s="121" t="s">
        <v>385</v>
      </c>
      <c r="G77" s="302"/>
      <c r="H77" s="303"/>
      <c r="I77" s="304"/>
      <c r="J77" s="12" t="s">
        <v>39</v>
      </c>
      <c r="K77" s="86"/>
      <c r="L77" s="248" t="s">
        <v>44</v>
      </c>
      <c r="M77" s="159">
        <v>2029.57</v>
      </c>
      <c r="N77" s="2"/>
      <c r="V77" s="50"/>
    </row>
    <row r="78" spans="1:22" ht="21.6" thickTop="1" thickBot="1" x14ac:dyDescent="0.3">
      <c r="A78" s="290">
        <f t="shared" ref="A78" si="12">A74+1</f>
        <v>16</v>
      </c>
      <c r="B78" s="74" t="s">
        <v>29</v>
      </c>
      <c r="C78" s="74" t="s">
        <v>31</v>
      </c>
      <c r="D78" s="74" t="s">
        <v>18</v>
      </c>
      <c r="E78" s="293" t="s">
        <v>33</v>
      </c>
      <c r="F78" s="293"/>
      <c r="G78" s="293" t="s">
        <v>24</v>
      </c>
      <c r="H78" s="294"/>
      <c r="I78" s="45"/>
      <c r="J78" s="42" t="s">
        <v>0</v>
      </c>
      <c r="K78" s="84"/>
      <c r="L78" s="84"/>
      <c r="M78" s="161"/>
      <c r="N78" s="2"/>
      <c r="V78" s="50"/>
    </row>
    <row r="79" spans="1:22" ht="31.2" thickBot="1" x14ac:dyDescent="0.3">
      <c r="A79" s="291"/>
      <c r="B79" s="130" t="s">
        <v>383</v>
      </c>
      <c r="C79" s="121" t="s">
        <v>703</v>
      </c>
      <c r="D79" s="122">
        <v>43639</v>
      </c>
      <c r="E79" s="130"/>
      <c r="F79" s="130" t="s">
        <v>386</v>
      </c>
      <c r="G79" s="409" t="s">
        <v>387</v>
      </c>
      <c r="H79" s="412"/>
      <c r="I79" s="413"/>
      <c r="J79" s="40" t="s">
        <v>37</v>
      </c>
      <c r="K79" s="85"/>
      <c r="L79" s="85"/>
      <c r="M79" s="162"/>
      <c r="N79" s="2"/>
      <c r="V79" s="50"/>
    </row>
    <row r="80" spans="1:22" ht="21" thickBot="1" x14ac:dyDescent="0.3">
      <c r="A80" s="291"/>
      <c r="B80" s="75" t="s">
        <v>30</v>
      </c>
      <c r="C80" s="75" t="s">
        <v>32</v>
      </c>
      <c r="D80" s="75" t="s">
        <v>17</v>
      </c>
      <c r="E80" s="298" t="s">
        <v>34</v>
      </c>
      <c r="F80" s="298"/>
      <c r="G80" s="299"/>
      <c r="H80" s="300"/>
      <c r="I80" s="301"/>
      <c r="J80" s="12" t="s">
        <v>38</v>
      </c>
      <c r="K80" s="85"/>
      <c r="L80" s="85"/>
      <c r="M80" s="162"/>
      <c r="N80" s="2"/>
      <c r="V80" s="50"/>
    </row>
    <row r="81" spans="1:22" ht="21" thickBot="1" x14ac:dyDescent="0.3">
      <c r="A81" s="292"/>
      <c r="B81" s="131" t="s">
        <v>151</v>
      </c>
      <c r="C81" s="125" t="str">
        <f>G79</f>
        <v>Advanced Automotive Conference</v>
      </c>
      <c r="D81" s="132">
        <v>43643</v>
      </c>
      <c r="E81" s="133"/>
      <c r="F81" s="134" t="s">
        <v>388</v>
      </c>
      <c r="G81" s="302"/>
      <c r="H81" s="303"/>
      <c r="I81" s="304"/>
      <c r="J81" s="12" t="s">
        <v>39</v>
      </c>
      <c r="K81" s="86"/>
      <c r="L81" s="248" t="s">
        <v>44</v>
      </c>
      <c r="M81" s="159">
        <v>2099</v>
      </c>
      <c r="N81" s="2"/>
      <c r="V81" s="50"/>
    </row>
    <row r="82" spans="1:22" ht="21.6" thickTop="1" thickBot="1" x14ac:dyDescent="0.3">
      <c r="A82" s="290">
        <f t="shared" ref="A82" si="13">A78+1</f>
        <v>17</v>
      </c>
      <c r="B82" s="74" t="s">
        <v>29</v>
      </c>
      <c r="C82" s="74" t="s">
        <v>31</v>
      </c>
      <c r="D82" s="74" t="s">
        <v>18</v>
      </c>
      <c r="E82" s="293" t="s">
        <v>33</v>
      </c>
      <c r="F82" s="293"/>
      <c r="G82" s="293" t="s">
        <v>24</v>
      </c>
      <c r="H82" s="294"/>
      <c r="I82" s="45"/>
      <c r="J82" s="42" t="s">
        <v>0</v>
      </c>
      <c r="K82" s="84"/>
      <c r="L82" s="84"/>
      <c r="M82" s="161"/>
      <c r="N82" s="2"/>
      <c r="V82" s="50"/>
    </row>
    <row r="83" spans="1:22" ht="41.4" thickBot="1" x14ac:dyDescent="0.3">
      <c r="A83" s="291"/>
      <c r="B83" s="121" t="s">
        <v>73</v>
      </c>
      <c r="C83" s="121" t="s">
        <v>389</v>
      </c>
      <c r="D83" s="122">
        <v>43675</v>
      </c>
      <c r="E83" s="121"/>
      <c r="F83" s="121" t="s">
        <v>390</v>
      </c>
      <c r="G83" s="409" t="s">
        <v>391</v>
      </c>
      <c r="H83" s="410"/>
      <c r="I83" s="411"/>
      <c r="J83" s="40" t="s">
        <v>37</v>
      </c>
      <c r="K83" s="246"/>
      <c r="L83" s="246" t="s">
        <v>44</v>
      </c>
      <c r="M83" s="159">
        <v>576</v>
      </c>
      <c r="N83" s="2"/>
      <c r="V83" s="50"/>
    </row>
    <row r="84" spans="1:22" ht="21" thickBot="1" x14ac:dyDescent="0.3">
      <c r="A84" s="291"/>
      <c r="B84" s="75" t="s">
        <v>30</v>
      </c>
      <c r="C84" s="75" t="s">
        <v>32</v>
      </c>
      <c r="D84" s="75" t="s">
        <v>17</v>
      </c>
      <c r="E84" s="298" t="s">
        <v>34</v>
      </c>
      <c r="F84" s="298"/>
      <c r="G84" s="299"/>
      <c r="H84" s="300"/>
      <c r="I84" s="301"/>
      <c r="J84" s="12" t="s">
        <v>38</v>
      </c>
      <c r="K84" s="247" t="s">
        <v>44</v>
      </c>
      <c r="L84" s="247" t="s">
        <v>44</v>
      </c>
      <c r="M84" s="160">
        <v>1961.11</v>
      </c>
      <c r="N84" s="2"/>
      <c r="V84" s="50"/>
    </row>
    <row r="85" spans="1:22" ht="13.8" thickBot="1" x14ac:dyDescent="0.3">
      <c r="A85" s="292"/>
      <c r="B85" s="125" t="s">
        <v>392</v>
      </c>
      <c r="C85" s="125" t="str">
        <f>G83</f>
        <v>Elsevier Limited</v>
      </c>
      <c r="D85" s="126">
        <v>43683</v>
      </c>
      <c r="E85" s="127"/>
      <c r="F85" s="128" t="s">
        <v>393</v>
      </c>
      <c r="G85" s="302"/>
      <c r="H85" s="303"/>
      <c r="I85" s="304"/>
      <c r="J85" s="12" t="s">
        <v>39</v>
      </c>
      <c r="K85" s="247" t="s">
        <v>44</v>
      </c>
      <c r="L85" s="247"/>
      <c r="M85" s="160">
        <v>524.25</v>
      </c>
      <c r="N85" s="2"/>
      <c r="V85" s="50"/>
    </row>
    <row r="86" spans="1:22" ht="21.6" thickTop="1" thickBot="1" x14ac:dyDescent="0.3">
      <c r="A86" s="290">
        <f t="shared" ref="A86" si="14">A82+1</f>
        <v>18</v>
      </c>
      <c r="B86" s="74" t="s">
        <v>29</v>
      </c>
      <c r="C86" s="74" t="s">
        <v>31</v>
      </c>
      <c r="D86" s="74" t="s">
        <v>18</v>
      </c>
      <c r="E86" s="293" t="s">
        <v>33</v>
      </c>
      <c r="F86" s="293"/>
      <c r="G86" s="293" t="s">
        <v>24</v>
      </c>
      <c r="H86" s="294"/>
      <c r="I86" s="45"/>
      <c r="J86" s="42" t="s">
        <v>0</v>
      </c>
      <c r="K86" s="84"/>
      <c r="L86" s="84"/>
      <c r="M86" s="161"/>
      <c r="N86" s="2"/>
      <c r="V86" s="50"/>
    </row>
    <row r="87" spans="1:22" ht="31.2" thickBot="1" x14ac:dyDescent="0.3">
      <c r="A87" s="291"/>
      <c r="B87" s="130" t="s">
        <v>73</v>
      </c>
      <c r="C87" s="121" t="s">
        <v>394</v>
      </c>
      <c r="D87" s="181">
        <v>43544</v>
      </c>
      <c r="E87" s="156"/>
      <c r="F87" s="156" t="s">
        <v>586</v>
      </c>
      <c r="G87" s="409" t="s">
        <v>395</v>
      </c>
      <c r="H87" s="412"/>
      <c r="I87" s="413"/>
      <c r="J87" s="40" t="s">
        <v>37</v>
      </c>
      <c r="K87" s="248"/>
      <c r="L87" s="248" t="s">
        <v>44</v>
      </c>
      <c r="M87" s="159">
        <v>540</v>
      </c>
      <c r="N87" s="2"/>
      <c r="V87" s="50"/>
    </row>
    <row r="88" spans="1:22" ht="21" thickBot="1" x14ac:dyDescent="0.3">
      <c r="A88" s="291"/>
      <c r="B88" s="75" t="s">
        <v>30</v>
      </c>
      <c r="C88" s="75" t="s">
        <v>32</v>
      </c>
      <c r="D88" s="157" t="s">
        <v>17</v>
      </c>
      <c r="E88" s="406" t="s">
        <v>34</v>
      </c>
      <c r="F88" s="406"/>
      <c r="G88" s="299"/>
      <c r="H88" s="300"/>
      <c r="I88" s="301"/>
      <c r="J88" s="12" t="s">
        <v>38</v>
      </c>
      <c r="K88" s="249" t="s">
        <v>44</v>
      </c>
      <c r="L88" s="249" t="s">
        <v>44</v>
      </c>
      <c r="M88" s="160">
        <v>1274.48</v>
      </c>
      <c r="N88" s="2"/>
      <c r="V88" s="50"/>
    </row>
    <row r="89" spans="1:22" ht="13.8" thickBot="1" x14ac:dyDescent="0.3">
      <c r="A89" s="292"/>
      <c r="B89" s="131" t="s">
        <v>392</v>
      </c>
      <c r="C89" s="125" t="str">
        <f>G87</f>
        <v>Rethink Events</v>
      </c>
      <c r="D89" s="186">
        <v>43546</v>
      </c>
      <c r="E89" s="206" t="s">
        <v>2</v>
      </c>
      <c r="F89" s="220" t="s">
        <v>396</v>
      </c>
      <c r="G89" s="302"/>
      <c r="H89" s="303"/>
      <c r="I89" s="304"/>
      <c r="J89" s="12" t="s">
        <v>39</v>
      </c>
      <c r="K89" s="250" t="s">
        <v>44</v>
      </c>
      <c r="L89" s="250"/>
      <c r="M89" s="160">
        <v>167.75</v>
      </c>
      <c r="N89" s="2"/>
      <c r="V89" s="50"/>
    </row>
    <row r="90" spans="1:22" ht="21.6" thickTop="1" thickBot="1" x14ac:dyDescent="0.3">
      <c r="A90" s="290">
        <f t="shared" ref="A90" si="15">A86+1</f>
        <v>19</v>
      </c>
      <c r="B90" s="74" t="s">
        <v>29</v>
      </c>
      <c r="C90" s="74" t="s">
        <v>31</v>
      </c>
      <c r="D90" s="74" t="s">
        <v>18</v>
      </c>
      <c r="E90" s="293" t="s">
        <v>33</v>
      </c>
      <c r="F90" s="293"/>
      <c r="G90" s="293" t="s">
        <v>24</v>
      </c>
      <c r="H90" s="294"/>
      <c r="I90" s="45"/>
      <c r="J90" s="42" t="s">
        <v>0</v>
      </c>
      <c r="K90" s="84"/>
      <c r="L90" s="84"/>
      <c r="M90" s="161"/>
      <c r="N90" s="2"/>
      <c r="V90" s="50"/>
    </row>
    <row r="91" spans="1:22" ht="31.2" thickBot="1" x14ac:dyDescent="0.3">
      <c r="A91" s="291"/>
      <c r="B91" s="130" t="s">
        <v>73</v>
      </c>
      <c r="C91" s="121" t="s">
        <v>704</v>
      </c>
      <c r="D91" s="122">
        <v>43640</v>
      </c>
      <c r="E91" s="130"/>
      <c r="F91" s="130" t="s">
        <v>397</v>
      </c>
      <c r="G91" s="409" t="s">
        <v>398</v>
      </c>
      <c r="H91" s="412"/>
      <c r="I91" s="413"/>
      <c r="J91" s="40" t="s">
        <v>37</v>
      </c>
      <c r="K91" s="248"/>
      <c r="L91" s="248" t="s">
        <v>44</v>
      </c>
      <c r="M91" s="159">
        <v>251</v>
      </c>
      <c r="N91" s="2"/>
      <c r="V91" s="50"/>
    </row>
    <row r="92" spans="1:22" ht="21" thickBot="1" x14ac:dyDescent="0.3">
      <c r="A92" s="291"/>
      <c r="B92" s="75" t="s">
        <v>30</v>
      </c>
      <c r="C92" s="75" t="s">
        <v>32</v>
      </c>
      <c r="D92" s="75" t="s">
        <v>17</v>
      </c>
      <c r="E92" s="298" t="s">
        <v>34</v>
      </c>
      <c r="F92" s="298"/>
      <c r="G92" s="299"/>
      <c r="H92" s="300"/>
      <c r="I92" s="301"/>
      <c r="J92" s="12" t="s">
        <v>38</v>
      </c>
      <c r="K92" s="249" t="s">
        <v>44</v>
      </c>
      <c r="L92" s="249" t="s">
        <v>44</v>
      </c>
      <c r="M92" s="160">
        <v>795.7</v>
      </c>
      <c r="N92" s="2"/>
      <c r="V92" s="50"/>
    </row>
    <row r="93" spans="1:22" ht="13.8" thickBot="1" x14ac:dyDescent="0.3">
      <c r="A93" s="292"/>
      <c r="B93" s="131" t="s">
        <v>392</v>
      </c>
      <c r="C93" s="125" t="str">
        <f>G91</f>
        <v>ILSI North America</v>
      </c>
      <c r="D93" s="132">
        <v>43641</v>
      </c>
      <c r="E93" s="133"/>
      <c r="F93" s="134" t="s">
        <v>399</v>
      </c>
      <c r="G93" s="302"/>
      <c r="H93" s="303"/>
      <c r="I93" s="304"/>
      <c r="J93" s="12" t="s">
        <v>39</v>
      </c>
      <c r="K93" s="250" t="s">
        <v>44</v>
      </c>
      <c r="L93" s="250"/>
      <c r="M93" s="160">
        <v>76.75</v>
      </c>
      <c r="N93" s="2"/>
      <c r="V93" s="50"/>
    </row>
    <row r="94" spans="1:22" ht="21.6" thickTop="1" thickBot="1" x14ac:dyDescent="0.3">
      <c r="A94" s="290">
        <f t="shared" ref="A94" si="16">A90+1</f>
        <v>20</v>
      </c>
      <c r="B94" s="74" t="s">
        <v>29</v>
      </c>
      <c r="C94" s="74" t="s">
        <v>31</v>
      </c>
      <c r="D94" s="74" t="s">
        <v>18</v>
      </c>
      <c r="E94" s="293" t="s">
        <v>33</v>
      </c>
      <c r="F94" s="293"/>
      <c r="G94" s="293" t="s">
        <v>24</v>
      </c>
      <c r="H94" s="294"/>
      <c r="I94" s="45"/>
      <c r="J94" s="42" t="s">
        <v>0</v>
      </c>
      <c r="K94" s="84"/>
      <c r="L94" s="84"/>
      <c r="M94" s="161"/>
      <c r="N94" s="2"/>
      <c r="V94" s="50"/>
    </row>
    <row r="95" spans="1:22" ht="51.6" thickBot="1" x14ac:dyDescent="0.3">
      <c r="A95" s="291"/>
      <c r="B95" s="121" t="s">
        <v>400</v>
      </c>
      <c r="C95" s="121" t="s">
        <v>705</v>
      </c>
      <c r="D95" s="122">
        <v>43519</v>
      </c>
      <c r="E95" s="121"/>
      <c r="F95" s="121" t="s">
        <v>401</v>
      </c>
      <c r="G95" s="409" t="s">
        <v>402</v>
      </c>
      <c r="H95" s="410"/>
      <c r="I95" s="411"/>
      <c r="J95" s="40" t="s">
        <v>37</v>
      </c>
      <c r="K95" s="248"/>
      <c r="L95" s="248" t="s">
        <v>44</v>
      </c>
      <c r="M95" s="159">
        <v>372</v>
      </c>
      <c r="N95" s="2"/>
      <c r="V95" s="50"/>
    </row>
    <row r="96" spans="1:22" ht="21" thickBot="1" x14ac:dyDescent="0.3">
      <c r="A96" s="291"/>
      <c r="B96" s="75" t="s">
        <v>30</v>
      </c>
      <c r="C96" s="75" t="s">
        <v>32</v>
      </c>
      <c r="D96" s="75" t="s">
        <v>17</v>
      </c>
      <c r="E96" s="298" t="s">
        <v>34</v>
      </c>
      <c r="F96" s="298"/>
      <c r="G96" s="299"/>
      <c r="H96" s="300"/>
      <c r="I96" s="301"/>
      <c r="J96" s="12" t="s">
        <v>38</v>
      </c>
      <c r="K96" s="249" t="s">
        <v>44</v>
      </c>
      <c r="L96" s="249" t="s">
        <v>44</v>
      </c>
      <c r="M96" s="160">
        <v>3479.64</v>
      </c>
      <c r="N96" s="2"/>
      <c r="V96" s="50"/>
    </row>
    <row r="97" spans="1:22" ht="13.8" thickBot="1" x14ac:dyDescent="0.3">
      <c r="A97" s="292"/>
      <c r="B97" s="125" t="s">
        <v>342</v>
      </c>
      <c r="C97" s="125" t="str">
        <f>G95</f>
        <v>QMSKI</v>
      </c>
      <c r="D97" s="126">
        <v>43522</v>
      </c>
      <c r="E97" s="127"/>
      <c r="F97" s="128" t="s">
        <v>403</v>
      </c>
      <c r="G97" s="302"/>
      <c r="H97" s="303"/>
      <c r="I97" s="304"/>
      <c r="J97" s="12" t="s">
        <v>39</v>
      </c>
      <c r="K97" s="249" t="s">
        <v>44</v>
      </c>
      <c r="L97" s="249"/>
      <c r="M97" s="160">
        <v>233.32</v>
      </c>
      <c r="N97" s="2"/>
      <c r="V97" s="50"/>
    </row>
    <row r="98" spans="1:22" ht="21.6" thickTop="1" thickBot="1" x14ac:dyDescent="0.3">
      <c r="A98" s="290">
        <f t="shared" ref="A98" si="17">A94+1</f>
        <v>21</v>
      </c>
      <c r="B98" s="74" t="s">
        <v>29</v>
      </c>
      <c r="C98" s="74" t="s">
        <v>31</v>
      </c>
      <c r="D98" s="74" t="s">
        <v>18</v>
      </c>
      <c r="E98" s="293" t="s">
        <v>33</v>
      </c>
      <c r="F98" s="293"/>
      <c r="G98" s="293" t="s">
        <v>24</v>
      </c>
      <c r="H98" s="294"/>
      <c r="I98" s="45"/>
      <c r="J98" s="42" t="s">
        <v>0</v>
      </c>
      <c r="K98" s="84"/>
      <c r="L98" s="84"/>
      <c r="M98" s="161"/>
      <c r="N98" s="2"/>
      <c r="V98" s="50"/>
    </row>
    <row r="99" spans="1:22" ht="41.4" thickBot="1" x14ac:dyDescent="0.3">
      <c r="A99" s="291"/>
      <c r="B99" s="130" t="s">
        <v>400</v>
      </c>
      <c r="C99" s="121" t="s">
        <v>404</v>
      </c>
      <c r="D99" s="122">
        <v>43530</v>
      </c>
      <c r="E99" s="130"/>
      <c r="F99" s="130" t="s">
        <v>405</v>
      </c>
      <c r="G99" s="409" t="s">
        <v>406</v>
      </c>
      <c r="H99" s="412"/>
      <c r="I99" s="413"/>
      <c r="J99" s="40" t="s">
        <v>37</v>
      </c>
      <c r="K99" s="248"/>
      <c r="L99" s="248" t="s">
        <v>44</v>
      </c>
      <c r="M99" s="159">
        <v>732</v>
      </c>
      <c r="N99" s="2"/>
      <c r="V99" s="50"/>
    </row>
    <row r="100" spans="1:22" ht="21" thickBot="1" x14ac:dyDescent="0.3">
      <c r="A100" s="291"/>
      <c r="B100" s="75" t="s">
        <v>30</v>
      </c>
      <c r="C100" s="75" t="s">
        <v>32</v>
      </c>
      <c r="D100" s="75" t="s">
        <v>17</v>
      </c>
      <c r="E100" s="298" t="s">
        <v>34</v>
      </c>
      <c r="F100" s="298"/>
      <c r="G100" s="299"/>
      <c r="H100" s="300"/>
      <c r="I100" s="301"/>
      <c r="J100" s="12" t="s">
        <v>38</v>
      </c>
      <c r="K100" s="249" t="s">
        <v>44</v>
      </c>
      <c r="L100" s="249" t="s">
        <v>44</v>
      </c>
      <c r="M100" s="160">
        <v>1054.21</v>
      </c>
      <c r="N100" s="2"/>
      <c r="V100" s="50"/>
    </row>
    <row r="101" spans="1:22" ht="21" thickBot="1" x14ac:dyDescent="0.3">
      <c r="A101" s="292"/>
      <c r="B101" s="131" t="s">
        <v>342</v>
      </c>
      <c r="C101" s="125" t="str">
        <f>G99</f>
        <v>West Island College and Rosedale School</v>
      </c>
      <c r="D101" s="132">
        <v>43535</v>
      </c>
      <c r="E101" s="133"/>
      <c r="F101" s="134" t="s">
        <v>407</v>
      </c>
      <c r="G101" s="302"/>
      <c r="H101" s="303"/>
      <c r="I101" s="304"/>
      <c r="J101" s="12" t="s">
        <v>39</v>
      </c>
      <c r="K101" s="250" t="s">
        <v>44</v>
      </c>
      <c r="L101" s="250"/>
      <c r="M101" s="160">
        <v>277.89</v>
      </c>
      <c r="N101" s="2"/>
      <c r="V101" s="50"/>
    </row>
    <row r="102" spans="1:22" ht="21.6" thickTop="1" thickBot="1" x14ac:dyDescent="0.3">
      <c r="A102" s="290">
        <f t="shared" ref="A102" si="18">A98+1</f>
        <v>22</v>
      </c>
      <c r="B102" s="74" t="s">
        <v>29</v>
      </c>
      <c r="C102" s="74" t="s">
        <v>31</v>
      </c>
      <c r="D102" s="74" t="s">
        <v>18</v>
      </c>
      <c r="E102" s="293" t="s">
        <v>33</v>
      </c>
      <c r="F102" s="293"/>
      <c r="G102" s="293" t="s">
        <v>24</v>
      </c>
      <c r="H102" s="294"/>
      <c r="I102" s="45"/>
      <c r="J102" s="42" t="s">
        <v>0</v>
      </c>
      <c r="K102" s="84"/>
      <c r="L102" s="84"/>
      <c r="M102" s="161"/>
      <c r="N102" s="2"/>
      <c r="V102" s="50"/>
    </row>
    <row r="103" spans="1:22" ht="31.2" thickBot="1" x14ac:dyDescent="0.3">
      <c r="A103" s="291"/>
      <c r="B103" s="130" t="s">
        <v>400</v>
      </c>
      <c r="C103" s="130" t="s">
        <v>408</v>
      </c>
      <c r="D103" s="122">
        <v>43558</v>
      </c>
      <c r="E103" s="130"/>
      <c r="F103" s="130" t="s">
        <v>409</v>
      </c>
      <c r="G103" s="409" t="s">
        <v>410</v>
      </c>
      <c r="H103" s="412"/>
      <c r="I103" s="413"/>
      <c r="J103" s="40" t="s">
        <v>37</v>
      </c>
      <c r="K103" s="246"/>
      <c r="L103" s="246" t="s">
        <v>44</v>
      </c>
      <c r="M103" s="159">
        <v>2520</v>
      </c>
      <c r="N103" s="2"/>
      <c r="V103" s="50"/>
    </row>
    <row r="104" spans="1:22" ht="21" thickBot="1" x14ac:dyDescent="0.3">
      <c r="A104" s="291"/>
      <c r="B104" s="75" t="s">
        <v>30</v>
      </c>
      <c r="C104" s="75" t="s">
        <v>32</v>
      </c>
      <c r="D104" s="75" t="s">
        <v>17</v>
      </c>
      <c r="E104" s="298" t="s">
        <v>34</v>
      </c>
      <c r="F104" s="298"/>
      <c r="G104" s="299"/>
      <c r="H104" s="300"/>
      <c r="I104" s="301"/>
      <c r="J104" s="12" t="s">
        <v>38</v>
      </c>
      <c r="K104" s="247" t="s">
        <v>44</v>
      </c>
      <c r="L104" s="247" t="s">
        <v>44</v>
      </c>
      <c r="M104" s="160">
        <v>1854.22</v>
      </c>
      <c r="N104" s="2"/>
      <c r="V104" s="50"/>
    </row>
    <row r="105" spans="1:22" ht="21" thickBot="1" x14ac:dyDescent="0.3">
      <c r="A105" s="292"/>
      <c r="B105" s="131" t="s">
        <v>342</v>
      </c>
      <c r="C105" s="131" t="str">
        <f>G103</f>
        <v>Czech Academy of Science</v>
      </c>
      <c r="D105" s="132">
        <v>43583</v>
      </c>
      <c r="E105" s="133"/>
      <c r="F105" s="134" t="s">
        <v>411</v>
      </c>
      <c r="G105" s="302"/>
      <c r="H105" s="303"/>
      <c r="I105" s="304"/>
      <c r="J105" s="12" t="s">
        <v>39</v>
      </c>
      <c r="K105" s="251" t="s">
        <v>44</v>
      </c>
      <c r="L105" s="251"/>
      <c r="M105" s="160">
        <v>1002.75</v>
      </c>
      <c r="N105" s="2"/>
      <c r="V105" s="50"/>
    </row>
    <row r="106" spans="1:22" ht="21.6" thickTop="1" thickBot="1" x14ac:dyDescent="0.3">
      <c r="A106" s="290">
        <f t="shared" ref="A106" si="19">A102+1</f>
        <v>23</v>
      </c>
      <c r="B106" s="74" t="s">
        <v>29</v>
      </c>
      <c r="C106" s="74" t="s">
        <v>31</v>
      </c>
      <c r="D106" s="74" t="s">
        <v>18</v>
      </c>
      <c r="E106" s="293" t="s">
        <v>33</v>
      </c>
      <c r="F106" s="293"/>
      <c r="G106" s="293" t="s">
        <v>24</v>
      </c>
      <c r="H106" s="294"/>
      <c r="I106" s="45"/>
      <c r="J106" s="42" t="s">
        <v>0</v>
      </c>
      <c r="K106" s="84"/>
      <c r="L106" s="84"/>
      <c r="M106" s="161"/>
      <c r="N106" s="2"/>
      <c r="V106" s="50"/>
    </row>
    <row r="107" spans="1:22" ht="31.2" thickBot="1" x14ac:dyDescent="0.3">
      <c r="A107" s="291"/>
      <c r="B107" s="130" t="s">
        <v>400</v>
      </c>
      <c r="C107" s="121" t="s">
        <v>412</v>
      </c>
      <c r="D107" s="122">
        <v>43595</v>
      </c>
      <c r="E107" s="130"/>
      <c r="F107" s="130" t="s">
        <v>413</v>
      </c>
      <c r="G107" s="409" t="s">
        <v>414</v>
      </c>
      <c r="H107" s="412"/>
      <c r="I107" s="413"/>
      <c r="J107" s="40" t="s">
        <v>37</v>
      </c>
      <c r="K107" s="248"/>
      <c r="L107" s="248" t="s">
        <v>44</v>
      </c>
      <c r="M107" s="159">
        <v>248</v>
      </c>
      <c r="N107" s="2"/>
      <c r="V107" s="50"/>
    </row>
    <row r="108" spans="1:22" ht="21" thickBot="1" x14ac:dyDescent="0.3">
      <c r="A108" s="291"/>
      <c r="B108" s="75" t="s">
        <v>30</v>
      </c>
      <c r="C108" s="75" t="s">
        <v>32</v>
      </c>
      <c r="D108" s="75" t="s">
        <v>17</v>
      </c>
      <c r="E108" s="298" t="s">
        <v>34</v>
      </c>
      <c r="F108" s="298"/>
      <c r="G108" s="299"/>
      <c r="H108" s="300"/>
      <c r="I108" s="301"/>
      <c r="J108" s="12" t="s">
        <v>38</v>
      </c>
      <c r="K108" s="249" t="s">
        <v>44</v>
      </c>
      <c r="L108" s="249" t="s">
        <v>44</v>
      </c>
      <c r="M108" s="160">
        <v>2118.9700000000003</v>
      </c>
      <c r="N108" s="2"/>
      <c r="V108" s="50"/>
    </row>
    <row r="109" spans="1:22" ht="21" thickBot="1" x14ac:dyDescent="0.3">
      <c r="A109" s="292"/>
      <c r="B109" s="131" t="s">
        <v>342</v>
      </c>
      <c r="C109" s="125" t="str">
        <f>G107</f>
        <v>Science Rendezvous Kingston</v>
      </c>
      <c r="D109" s="132">
        <v>43598</v>
      </c>
      <c r="E109" s="133"/>
      <c r="F109" s="134" t="s">
        <v>415</v>
      </c>
      <c r="G109" s="302"/>
      <c r="H109" s="303"/>
      <c r="I109" s="304"/>
      <c r="J109" s="12" t="s">
        <v>39</v>
      </c>
      <c r="K109" s="250" t="s">
        <v>44</v>
      </c>
      <c r="L109" s="250"/>
      <c r="M109" s="160">
        <v>289.91000000000003</v>
      </c>
      <c r="N109" s="2"/>
      <c r="V109" s="50"/>
    </row>
    <row r="110" spans="1:22" ht="21.6" thickTop="1" thickBot="1" x14ac:dyDescent="0.3">
      <c r="A110" s="290">
        <f t="shared" ref="A110" si="20">A106+1</f>
        <v>24</v>
      </c>
      <c r="B110" s="74" t="s">
        <v>29</v>
      </c>
      <c r="C110" s="74" t="s">
        <v>31</v>
      </c>
      <c r="D110" s="74" t="s">
        <v>18</v>
      </c>
      <c r="E110" s="293" t="s">
        <v>33</v>
      </c>
      <c r="F110" s="293"/>
      <c r="G110" s="293" t="s">
        <v>24</v>
      </c>
      <c r="H110" s="294"/>
      <c r="I110" s="45"/>
      <c r="J110" s="42" t="s">
        <v>0</v>
      </c>
      <c r="K110" s="84"/>
      <c r="L110" s="84"/>
      <c r="M110" s="161"/>
      <c r="N110" s="2"/>
      <c r="V110" s="50"/>
    </row>
    <row r="111" spans="1:22" ht="31.2" thickBot="1" x14ac:dyDescent="0.3">
      <c r="A111" s="291"/>
      <c r="B111" s="121" t="s">
        <v>400</v>
      </c>
      <c r="C111" s="121" t="s">
        <v>706</v>
      </c>
      <c r="D111" s="122">
        <v>43621</v>
      </c>
      <c r="E111" s="121"/>
      <c r="F111" s="121" t="s">
        <v>416</v>
      </c>
      <c r="G111" s="409" t="s">
        <v>417</v>
      </c>
      <c r="H111" s="410"/>
      <c r="I111" s="411"/>
      <c r="J111" s="40" t="s">
        <v>37</v>
      </c>
      <c r="K111" s="248"/>
      <c r="L111" s="248" t="s">
        <v>44</v>
      </c>
      <c r="M111" s="159">
        <v>352</v>
      </c>
      <c r="N111" s="2"/>
      <c r="V111" s="50"/>
    </row>
    <row r="112" spans="1:22" ht="21" thickBot="1" x14ac:dyDescent="0.3">
      <c r="A112" s="291"/>
      <c r="B112" s="75" t="s">
        <v>30</v>
      </c>
      <c r="C112" s="75" t="s">
        <v>32</v>
      </c>
      <c r="D112" s="75" t="s">
        <v>17</v>
      </c>
      <c r="E112" s="298" t="s">
        <v>34</v>
      </c>
      <c r="F112" s="298"/>
      <c r="G112" s="299"/>
      <c r="H112" s="300"/>
      <c r="I112" s="301"/>
      <c r="J112" s="12" t="s">
        <v>38</v>
      </c>
      <c r="K112" s="249" t="s">
        <v>44</v>
      </c>
      <c r="L112" s="249" t="s">
        <v>44</v>
      </c>
      <c r="M112" s="160">
        <v>1183.77</v>
      </c>
      <c r="N112" s="2"/>
      <c r="V112" s="50"/>
    </row>
    <row r="113" spans="1:22" ht="13.8" thickBot="1" x14ac:dyDescent="0.3">
      <c r="A113" s="292"/>
      <c r="B113" s="121" t="s">
        <v>342</v>
      </c>
      <c r="C113" s="121" t="str">
        <f>G111</f>
        <v>Crowe BGK</v>
      </c>
      <c r="D113" s="122">
        <v>43626</v>
      </c>
      <c r="E113" s="121"/>
      <c r="F113" s="121" t="s">
        <v>418</v>
      </c>
      <c r="G113" s="302"/>
      <c r="H113" s="303"/>
      <c r="I113" s="304"/>
      <c r="J113" s="12" t="s">
        <v>39</v>
      </c>
      <c r="K113" s="249" t="s">
        <v>44</v>
      </c>
      <c r="L113" s="249"/>
      <c r="M113" s="160">
        <v>228.75</v>
      </c>
      <c r="N113" s="2"/>
      <c r="V113" s="50"/>
    </row>
    <row r="114" spans="1:22" ht="21.6" thickTop="1" thickBot="1" x14ac:dyDescent="0.3">
      <c r="A114" s="290">
        <f t="shared" ref="A114" si="21">A110+1</f>
        <v>25</v>
      </c>
      <c r="B114" s="74" t="s">
        <v>29</v>
      </c>
      <c r="C114" s="74" t="s">
        <v>31</v>
      </c>
      <c r="D114" s="74" t="s">
        <v>18</v>
      </c>
      <c r="E114" s="293" t="s">
        <v>33</v>
      </c>
      <c r="F114" s="293"/>
      <c r="G114" s="293" t="s">
        <v>24</v>
      </c>
      <c r="H114" s="294"/>
      <c r="I114" s="45"/>
      <c r="J114" s="42" t="s">
        <v>0</v>
      </c>
      <c r="K114" s="84"/>
      <c r="L114" s="84"/>
      <c r="M114" s="161"/>
      <c r="N114" s="2"/>
      <c r="V114" s="50"/>
    </row>
    <row r="115" spans="1:22" ht="21" thickBot="1" x14ac:dyDescent="0.3">
      <c r="A115" s="291"/>
      <c r="B115" s="130" t="s">
        <v>400</v>
      </c>
      <c r="C115" s="121" t="s">
        <v>419</v>
      </c>
      <c r="D115" s="122">
        <v>43643</v>
      </c>
      <c r="E115" s="130"/>
      <c r="F115" s="130" t="s">
        <v>420</v>
      </c>
      <c r="G115" s="409" t="s">
        <v>421</v>
      </c>
      <c r="H115" s="412"/>
      <c r="I115" s="413"/>
      <c r="J115" s="40" t="s">
        <v>37</v>
      </c>
      <c r="K115" s="248"/>
      <c r="L115" s="248" t="s">
        <v>44</v>
      </c>
      <c r="M115" s="159">
        <v>414</v>
      </c>
      <c r="N115" s="2"/>
      <c r="V115" s="50"/>
    </row>
    <row r="116" spans="1:22" ht="21" thickBot="1" x14ac:dyDescent="0.3">
      <c r="A116" s="291"/>
      <c r="B116" s="75" t="s">
        <v>30</v>
      </c>
      <c r="C116" s="75" t="s">
        <v>32</v>
      </c>
      <c r="D116" s="75" t="s">
        <v>17</v>
      </c>
      <c r="E116" s="298" t="s">
        <v>34</v>
      </c>
      <c r="F116" s="298"/>
      <c r="G116" s="299"/>
      <c r="H116" s="300"/>
      <c r="I116" s="301"/>
      <c r="J116" s="12" t="s">
        <v>38</v>
      </c>
      <c r="K116" s="249" t="s">
        <v>44</v>
      </c>
      <c r="L116" s="249" t="s">
        <v>44</v>
      </c>
      <c r="M116" s="160">
        <v>2117.23</v>
      </c>
      <c r="N116" s="2"/>
      <c r="V116" s="50"/>
    </row>
    <row r="117" spans="1:22" ht="31.2" thickBot="1" x14ac:dyDescent="0.3">
      <c r="A117" s="292"/>
      <c r="B117" s="131" t="s">
        <v>342</v>
      </c>
      <c r="C117" s="125" t="str">
        <f>G115</f>
        <v>Queen's University and the Bader International Study Centre</v>
      </c>
      <c r="D117" s="132">
        <v>43649</v>
      </c>
      <c r="E117" s="133"/>
      <c r="F117" s="134" t="s">
        <v>422</v>
      </c>
      <c r="G117" s="302"/>
      <c r="H117" s="303"/>
      <c r="I117" s="304"/>
      <c r="J117" s="12" t="s">
        <v>39</v>
      </c>
      <c r="K117" s="250" t="s">
        <v>44</v>
      </c>
      <c r="L117" s="250"/>
      <c r="M117" s="160">
        <v>274.25</v>
      </c>
      <c r="N117" s="2"/>
      <c r="V117" s="50"/>
    </row>
    <row r="118" spans="1:22" ht="21.6" thickTop="1" thickBot="1" x14ac:dyDescent="0.3">
      <c r="A118" s="290">
        <f t="shared" ref="A118" si="22">A114+1</f>
        <v>26</v>
      </c>
      <c r="B118" s="74" t="s">
        <v>29</v>
      </c>
      <c r="C118" s="74" t="s">
        <v>31</v>
      </c>
      <c r="D118" s="74" t="s">
        <v>18</v>
      </c>
      <c r="E118" s="293" t="s">
        <v>33</v>
      </c>
      <c r="F118" s="293"/>
      <c r="G118" s="293" t="s">
        <v>24</v>
      </c>
      <c r="H118" s="294"/>
      <c r="I118" s="45"/>
      <c r="J118" s="42" t="s">
        <v>0</v>
      </c>
      <c r="K118" s="84"/>
      <c r="L118" s="84"/>
      <c r="M118" s="161"/>
      <c r="N118" s="2"/>
      <c r="V118" s="50"/>
    </row>
    <row r="119" spans="1:22" ht="41.4" thickBot="1" x14ac:dyDescent="0.3">
      <c r="A119" s="291"/>
      <c r="B119" s="121" t="s">
        <v>400</v>
      </c>
      <c r="C119" s="121" t="s">
        <v>707</v>
      </c>
      <c r="D119" s="122">
        <v>43654</v>
      </c>
      <c r="E119" s="121"/>
      <c r="F119" s="121" t="s">
        <v>379</v>
      </c>
      <c r="G119" s="409" t="s">
        <v>423</v>
      </c>
      <c r="H119" s="410"/>
      <c r="I119" s="411"/>
      <c r="J119" s="40" t="s">
        <v>37</v>
      </c>
      <c r="K119" s="246"/>
      <c r="L119" s="246" t="s">
        <v>44</v>
      </c>
      <c r="M119" s="159">
        <v>897</v>
      </c>
      <c r="N119" s="2"/>
      <c r="V119" s="50"/>
    </row>
    <row r="120" spans="1:22" ht="21" thickBot="1" x14ac:dyDescent="0.3">
      <c r="A120" s="291"/>
      <c r="B120" s="75" t="s">
        <v>30</v>
      </c>
      <c r="C120" s="75" t="s">
        <v>32</v>
      </c>
      <c r="D120" s="75" t="s">
        <v>17</v>
      </c>
      <c r="E120" s="298" t="s">
        <v>34</v>
      </c>
      <c r="F120" s="298"/>
      <c r="G120" s="299"/>
      <c r="H120" s="300"/>
      <c r="I120" s="301"/>
      <c r="J120" s="12" t="s">
        <v>38</v>
      </c>
      <c r="K120" s="247" t="s">
        <v>44</v>
      </c>
      <c r="L120" s="247" t="s">
        <v>44</v>
      </c>
      <c r="M120" s="160">
        <v>1766.97</v>
      </c>
      <c r="N120" s="2"/>
      <c r="V120" s="50"/>
    </row>
    <row r="121" spans="1:22" ht="21" thickBot="1" x14ac:dyDescent="0.3">
      <c r="A121" s="292"/>
      <c r="B121" s="125" t="s">
        <v>342</v>
      </c>
      <c r="C121" s="125" t="str">
        <f>G119</f>
        <v>The All England Lawn Tennis Club</v>
      </c>
      <c r="D121" s="126">
        <v>43662</v>
      </c>
      <c r="E121" s="127"/>
      <c r="F121" s="128" t="s">
        <v>424</v>
      </c>
      <c r="G121" s="302"/>
      <c r="H121" s="303"/>
      <c r="I121" s="304"/>
      <c r="J121" s="12" t="s">
        <v>39</v>
      </c>
      <c r="K121" s="247" t="s">
        <v>44</v>
      </c>
      <c r="L121" s="247"/>
      <c r="M121" s="160">
        <v>510.25</v>
      </c>
      <c r="N121" s="2"/>
      <c r="V121" s="50"/>
    </row>
    <row r="122" spans="1:22" ht="21.6" thickTop="1" thickBot="1" x14ac:dyDescent="0.3">
      <c r="A122" s="290">
        <f t="shared" ref="A122" si="23">A118+1</f>
        <v>27</v>
      </c>
      <c r="B122" s="74" t="s">
        <v>29</v>
      </c>
      <c r="C122" s="74" t="s">
        <v>31</v>
      </c>
      <c r="D122" s="74" t="s">
        <v>18</v>
      </c>
      <c r="E122" s="293" t="s">
        <v>33</v>
      </c>
      <c r="F122" s="293"/>
      <c r="G122" s="293" t="s">
        <v>24</v>
      </c>
      <c r="H122" s="294"/>
      <c r="I122" s="45"/>
      <c r="J122" s="42" t="s">
        <v>0</v>
      </c>
      <c r="K122" s="84"/>
      <c r="L122" s="84"/>
      <c r="M122" s="161"/>
      <c r="N122" s="2"/>
      <c r="V122" s="50"/>
    </row>
    <row r="123" spans="1:22" ht="31.2" thickBot="1" x14ac:dyDescent="0.3">
      <c r="A123" s="291"/>
      <c r="B123" s="130" t="s">
        <v>105</v>
      </c>
      <c r="C123" s="121" t="s">
        <v>425</v>
      </c>
      <c r="D123" s="122">
        <v>43556</v>
      </c>
      <c r="E123" s="130"/>
      <c r="F123" s="130" t="s">
        <v>426</v>
      </c>
      <c r="G123" s="409" t="s">
        <v>427</v>
      </c>
      <c r="H123" s="412"/>
      <c r="I123" s="413"/>
      <c r="J123" s="40" t="s">
        <v>37</v>
      </c>
      <c r="K123" s="248"/>
      <c r="L123" s="248" t="s">
        <v>44</v>
      </c>
      <c r="M123" s="159">
        <v>515.57000000000005</v>
      </c>
      <c r="N123" s="2"/>
      <c r="V123" s="50"/>
    </row>
    <row r="124" spans="1:22" ht="21" thickBot="1" x14ac:dyDescent="0.3">
      <c r="A124" s="291"/>
      <c r="B124" s="150" t="s">
        <v>30</v>
      </c>
      <c r="C124" s="151" t="s">
        <v>32</v>
      </c>
      <c r="D124" s="150" t="s">
        <v>17</v>
      </c>
      <c r="E124" s="133"/>
      <c r="F124" s="152" t="s">
        <v>34</v>
      </c>
      <c r="G124" s="414"/>
      <c r="H124" s="415"/>
      <c r="I124" s="416"/>
      <c r="J124" s="12" t="s">
        <v>38</v>
      </c>
      <c r="K124" s="249"/>
      <c r="L124" s="249" t="s">
        <v>44</v>
      </c>
      <c r="M124" s="160">
        <v>1024.5999999999999</v>
      </c>
      <c r="N124" s="2"/>
      <c r="V124" s="50"/>
    </row>
    <row r="125" spans="1:22" ht="13.8" thickBot="1" x14ac:dyDescent="0.3">
      <c r="A125" s="292"/>
      <c r="B125" s="131" t="s">
        <v>428</v>
      </c>
      <c r="C125" s="125" t="str">
        <f>G123</f>
        <v>RFID Journal</v>
      </c>
      <c r="D125" s="132">
        <v>43559</v>
      </c>
      <c r="E125" s="133"/>
      <c r="F125" s="134" t="s">
        <v>429</v>
      </c>
      <c r="G125" s="417"/>
      <c r="H125" s="418"/>
      <c r="I125" s="419"/>
      <c r="J125" s="12" t="s">
        <v>39</v>
      </c>
      <c r="K125" s="250"/>
      <c r="L125" s="250" t="s">
        <v>44</v>
      </c>
      <c r="M125" s="160">
        <v>1299</v>
      </c>
      <c r="N125" s="2"/>
      <c r="V125" s="50"/>
    </row>
    <row r="126" spans="1:22" ht="21.6" thickTop="1" thickBot="1" x14ac:dyDescent="0.3">
      <c r="A126" s="290">
        <f t="shared" ref="A126" si="24">A122+1</f>
        <v>28</v>
      </c>
      <c r="B126" s="74" t="s">
        <v>29</v>
      </c>
      <c r="C126" s="74" t="s">
        <v>31</v>
      </c>
      <c r="D126" s="74" t="s">
        <v>18</v>
      </c>
      <c r="E126" s="293" t="s">
        <v>33</v>
      </c>
      <c r="F126" s="293"/>
      <c r="G126" s="293" t="s">
        <v>24</v>
      </c>
      <c r="H126" s="294"/>
      <c r="I126" s="45"/>
      <c r="J126" s="42" t="s">
        <v>0</v>
      </c>
      <c r="K126" s="84"/>
      <c r="L126" s="84"/>
      <c r="M126" s="161"/>
      <c r="N126" s="2"/>
      <c r="V126" s="50"/>
    </row>
    <row r="127" spans="1:22" ht="31.2" thickBot="1" x14ac:dyDescent="0.3">
      <c r="A127" s="291"/>
      <c r="B127" s="130" t="s">
        <v>430</v>
      </c>
      <c r="C127" s="121" t="s">
        <v>431</v>
      </c>
      <c r="D127" s="122">
        <v>43665</v>
      </c>
      <c r="E127" s="130"/>
      <c r="F127" s="130" t="s">
        <v>362</v>
      </c>
      <c r="G127" s="409" t="s">
        <v>363</v>
      </c>
      <c r="H127" s="412"/>
      <c r="I127" s="413"/>
      <c r="J127" s="40" t="s">
        <v>37</v>
      </c>
      <c r="K127" s="248"/>
      <c r="L127" s="248" t="s">
        <v>44</v>
      </c>
      <c r="M127" s="159">
        <v>230.7</v>
      </c>
      <c r="N127" s="2"/>
      <c r="V127" s="50"/>
    </row>
    <row r="128" spans="1:22" ht="21" thickBot="1" x14ac:dyDescent="0.3">
      <c r="A128" s="291"/>
      <c r="B128" s="75" t="s">
        <v>30</v>
      </c>
      <c r="C128" s="75" t="s">
        <v>32</v>
      </c>
      <c r="D128" s="75" t="s">
        <v>17</v>
      </c>
      <c r="E128" s="298" t="s">
        <v>34</v>
      </c>
      <c r="F128" s="298"/>
      <c r="G128" s="299"/>
      <c r="H128" s="300"/>
      <c r="I128" s="301"/>
      <c r="J128" s="12" t="s">
        <v>38</v>
      </c>
      <c r="K128" s="249" t="s">
        <v>44</v>
      </c>
      <c r="L128" s="249"/>
      <c r="M128" s="160">
        <v>915.5</v>
      </c>
      <c r="N128" s="2"/>
      <c r="V128" s="50"/>
    </row>
    <row r="129" spans="1:22" ht="13.8" thickBot="1" x14ac:dyDescent="0.3">
      <c r="A129" s="292"/>
      <c r="B129" s="131" t="s">
        <v>325</v>
      </c>
      <c r="C129" s="125" t="str">
        <f>G127</f>
        <v>Purdue University</v>
      </c>
      <c r="D129" s="132">
        <v>43667</v>
      </c>
      <c r="E129" s="133"/>
      <c r="F129" s="134" t="s">
        <v>376</v>
      </c>
      <c r="G129" s="302"/>
      <c r="H129" s="303"/>
      <c r="I129" s="304"/>
      <c r="J129" s="12" t="s">
        <v>39</v>
      </c>
      <c r="K129" s="250" t="s">
        <v>44</v>
      </c>
      <c r="L129" s="250"/>
      <c r="M129" s="160">
        <v>164.66</v>
      </c>
      <c r="N129" s="2"/>
      <c r="V129" s="50"/>
    </row>
    <row r="130" spans="1:22" ht="21.6" thickTop="1" thickBot="1" x14ac:dyDescent="0.3">
      <c r="A130" s="290">
        <f t="shared" ref="A130" si="25">A126+1</f>
        <v>29</v>
      </c>
      <c r="B130" s="74" t="s">
        <v>29</v>
      </c>
      <c r="C130" s="74" t="s">
        <v>31</v>
      </c>
      <c r="D130" s="74" t="s">
        <v>18</v>
      </c>
      <c r="E130" s="293" t="s">
        <v>33</v>
      </c>
      <c r="F130" s="293"/>
      <c r="G130" s="293" t="s">
        <v>24</v>
      </c>
      <c r="H130" s="294"/>
      <c r="I130" s="45"/>
      <c r="J130" s="42" t="s">
        <v>0</v>
      </c>
      <c r="K130" s="84"/>
      <c r="L130" s="84"/>
      <c r="M130" s="161"/>
      <c r="N130" s="2"/>
      <c r="V130" s="50"/>
    </row>
    <row r="131" spans="1:22" ht="31.2" thickBot="1" x14ac:dyDescent="0.3">
      <c r="A131" s="291"/>
      <c r="B131" s="121" t="s">
        <v>674</v>
      </c>
      <c r="C131" s="121" t="s">
        <v>687</v>
      </c>
      <c r="D131" s="122">
        <v>43555</v>
      </c>
      <c r="E131" s="121"/>
      <c r="F131" s="121" t="s">
        <v>688</v>
      </c>
      <c r="G131" s="409" t="s">
        <v>305</v>
      </c>
      <c r="H131" s="410"/>
      <c r="I131" s="411"/>
      <c r="J131" s="40" t="s">
        <v>37</v>
      </c>
      <c r="K131" s="246"/>
      <c r="L131" s="246" t="s">
        <v>44</v>
      </c>
      <c r="M131" s="159">
        <v>186.97</v>
      </c>
      <c r="N131" s="2"/>
      <c r="V131" s="50"/>
    </row>
    <row r="132" spans="1:22" ht="21" thickBot="1" x14ac:dyDescent="0.3">
      <c r="A132" s="291"/>
      <c r="B132" s="75" t="s">
        <v>30</v>
      </c>
      <c r="C132" s="75" t="s">
        <v>32</v>
      </c>
      <c r="D132" s="75" t="s">
        <v>17</v>
      </c>
      <c r="E132" s="298" t="s">
        <v>34</v>
      </c>
      <c r="F132" s="298"/>
      <c r="G132" s="299"/>
      <c r="H132" s="300"/>
      <c r="I132" s="301"/>
      <c r="J132" s="12" t="s">
        <v>38</v>
      </c>
      <c r="K132" s="247" t="s">
        <v>44</v>
      </c>
      <c r="L132" s="247" t="s">
        <v>44</v>
      </c>
      <c r="M132" s="160">
        <v>1181.6500000000001</v>
      </c>
      <c r="N132" s="2"/>
      <c r="V132" s="50"/>
    </row>
    <row r="133" spans="1:22" ht="13.8" thickBot="1" x14ac:dyDescent="0.3">
      <c r="A133" s="292"/>
      <c r="B133" s="125" t="s">
        <v>392</v>
      </c>
      <c r="C133" s="125" t="str">
        <f>G131</f>
        <v>University of North Dakota</v>
      </c>
      <c r="D133" s="126">
        <v>43557</v>
      </c>
      <c r="E133" s="127"/>
      <c r="F133" s="135" t="s">
        <v>689</v>
      </c>
      <c r="G133" s="302"/>
      <c r="H133" s="303"/>
      <c r="I133" s="304"/>
      <c r="J133" s="12" t="s">
        <v>39</v>
      </c>
      <c r="K133" s="247" t="s">
        <v>44</v>
      </c>
      <c r="L133" s="247"/>
      <c r="M133" s="160">
        <v>80</v>
      </c>
      <c r="N133" s="2"/>
      <c r="V133" s="50"/>
    </row>
    <row r="134" spans="1:22" ht="21.6" thickTop="1" thickBot="1" x14ac:dyDescent="0.3">
      <c r="A134" s="290">
        <f t="shared" ref="A134" si="26">A130+1</f>
        <v>30</v>
      </c>
      <c r="B134" s="74" t="s">
        <v>29</v>
      </c>
      <c r="C134" s="74" t="s">
        <v>31</v>
      </c>
      <c r="D134" s="74" t="s">
        <v>18</v>
      </c>
      <c r="E134" s="293" t="s">
        <v>33</v>
      </c>
      <c r="F134" s="293"/>
      <c r="G134" s="293" t="s">
        <v>24</v>
      </c>
      <c r="H134" s="294"/>
      <c r="I134" s="45"/>
      <c r="J134" s="42" t="s">
        <v>0</v>
      </c>
      <c r="K134" s="84"/>
      <c r="L134" s="84"/>
      <c r="M134" s="161"/>
      <c r="N134" s="2"/>
      <c r="V134" s="50"/>
    </row>
    <row r="135" spans="1:22" ht="80.25" customHeight="1" thickBot="1" x14ac:dyDescent="0.3">
      <c r="A135" s="291"/>
      <c r="B135" s="130" t="s">
        <v>432</v>
      </c>
      <c r="C135" s="136" t="s">
        <v>708</v>
      </c>
      <c r="D135" s="122">
        <v>43578</v>
      </c>
      <c r="E135" s="130"/>
      <c r="F135" s="130" t="s">
        <v>433</v>
      </c>
      <c r="G135" s="409" t="s">
        <v>434</v>
      </c>
      <c r="H135" s="412"/>
      <c r="I135" s="413"/>
      <c r="J135" s="40" t="s">
        <v>37</v>
      </c>
      <c r="K135" s="248" t="s">
        <v>44</v>
      </c>
      <c r="L135" s="248"/>
      <c r="M135" s="159">
        <v>106.77</v>
      </c>
      <c r="N135" s="2"/>
      <c r="V135" s="50"/>
    </row>
    <row r="136" spans="1:22" ht="21" thickBot="1" x14ac:dyDescent="0.3">
      <c r="A136" s="291"/>
      <c r="B136" s="109" t="s">
        <v>30</v>
      </c>
      <c r="C136" s="109" t="s">
        <v>32</v>
      </c>
      <c r="D136" s="109" t="s">
        <v>17</v>
      </c>
      <c r="E136" s="298" t="s">
        <v>34</v>
      </c>
      <c r="F136" s="298"/>
      <c r="G136" s="299"/>
      <c r="H136" s="300"/>
      <c r="I136" s="301"/>
      <c r="J136" s="12" t="s">
        <v>38</v>
      </c>
      <c r="K136" s="249" t="s">
        <v>44</v>
      </c>
      <c r="L136" s="249"/>
      <c r="M136" s="160">
        <v>323.64</v>
      </c>
      <c r="N136" s="2"/>
      <c r="V136" s="50"/>
    </row>
    <row r="137" spans="1:22" ht="13.8" thickBot="1" x14ac:dyDescent="0.3">
      <c r="A137" s="292"/>
      <c r="B137" s="131" t="s">
        <v>151</v>
      </c>
      <c r="C137" s="125" t="str">
        <f>G135</f>
        <v>Tarleton State University</v>
      </c>
      <c r="D137" s="132">
        <v>43579</v>
      </c>
      <c r="E137" s="133"/>
      <c r="F137" s="134" t="s">
        <v>435</v>
      </c>
      <c r="G137" s="302"/>
      <c r="H137" s="303"/>
      <c r="I137" s="304"/>
      <c r="J137" s="12" t="s">
        <v>39</v>
      </c>
      <c r="K137" s="250" t="s">
        <v>44</v>
      </c>
      <c r="L137" s="250"/>
      <c r="M137" s="160">
        <v>104.91</v>
      </c>
      <c r="N137" s="2"/>
      <c r="V137" s="50"/>
    </row>
    <row r="138" spans="1:22" ht="24" customHeight="1" thickTop="1" thickBot="1" x14ac:dyDescent="0.3">
      <c r="A138" s="290">
        <f t="shared" ref="A138" si="27">A134+1</f>
        <v>31</v>
      </c>
      <c r="B138" s="104" t="s">
        <v>29</v>
      </c>
      <c r="C138" s="104" t="s">
        <v>31</v>
      </c>
      <c r="D138" s="104" t="s">
        <v>18</v>
      </c>
      <c r="E138" s="293" t="s">
        <v>33</v>
      </c>
      <c r="F138" s="293"/>
      <c r="G138" s="293" t="s">
        <v>24</v>
      </c>
      <c r="H138" s="294"/>
      <c r="I138" s="45"/>
      <c r="J138" s="42" t="s">
        <v>0</v>
      </c>
      <c r="K138" s="84"/>
      <c r="L138" s="84"/>
      <c r="M138" s="161"/>
      <c r="N138" s="2"/>
      <c r="V138" s="50"/>
    </row>
    <row r="139" spans="1:22" ht="34.5" customHeight="1" thickBot="1" x14ac:dyDescent="0.3">
      <c r="A139" s="291"/>
      <c r="B139" s="121" t="s">
        <v>436</v>
      </c>
      <c r="C139" s="121" t="s">
        <v>437</v>
      </c>
      <c r="D139" s="122">
        <v>43404</v>
      </c>
      <c r="E139" s="121"/>
      <c r="F139" s="121" t="s">
        <v>438</v>
      </c>
      <c r="G139" s="409" t="s">
        <v>434</v>
      </c>
      <c r="H139" s="412"/>
      <c r="I139" s="413"/>
      <c r="J139" s="40" t="s">
        <v>37</v>
      </c>
      <c r="K139" s="85"/>
      <c r="L139" s="248" t="s">
        <v>44</v>
      </c>
      <c r="M139" s="159">
        <v>496</v>
      </c>
      <c r="N139" s="2"/>
      <c r="V139" s="50"/>
    </row>
    <row r="140" spans="1:22" ht="21" thickBot="1" x14ac:dyDescent="0.3">
      <c r="A140" s="291"/>
      <c r="B140" s="109" t="s">
        <v>30</v>
      </c>
      <c r="C140" s="109" t="s">
        <v>32</v>
      </c>
      <c r="D140" s="109" t="s">
        <v>17</v>
      </c>
      <c r="E140" s="109" t="s">
        <v>34</v>
      </c>
      <c r="F140" s="109" t="s">
        <v>34</v>
      </c>
      <c r="G140" s="420"/>
      <c r="H140" s="421"/>
      <c r="I140" s="422"/>
      <c r="J140" s="12" t="s">
        <v>38</v>
      </c>
      <c r="K140" s="86"/>
      <c r="L140" s="86"/>
      <c r="M140" s="163"/>
      <c r="N140" s="2"/>
      <c r="V140" s="50"/>
    </row>
    <row r="141" spans="1:22" ht="13.8" thickBot="1" x14ac:dyDescent="0.3">
      <c r="A141" s="292"/>
      <c r="B141" s="125" t="s">
        <v>439</v>
      </c>
      <c r="C141" s="125" t="str">
        <f>G139</f>
        <v>Tarleton State University</v>
      </c>
      <c r="D141" s="126">
        <v>43406</v>
      </c>
      <c r="E141" s="127"/>
      <c r="F141" s="135" t="s">
        <v>440</v>
      </c>
      <c r="G141" s="105"/>
      <c r="H141" s="106"/>
      <c r="I141" s="107"/>
      <c r="J141" s="12" t="s">
        <v>39</v>
      </c>
      <c r="K141" s="86"/>
      <c r="L141" s="86"/>
      <c r="M141" s="163"/>
      <c r="N141" s="2"/>
      <c r="V141" s="50"/>
    </row>
    <row r="142" spans="1:22" ht="24" customHeight="1" thickTop="1" thickBot="1" x14ac:dyDescent="0.3">
      <c r="A142" s="290">
        <f t="shared" ref="A142" si="28">A138+1</f>
        <v>32</v>
      </c>
      <c r="B142" s="104" t="s">
        <v>29</v>
      </c>
      <c r="C142" s="104" t="s">
        <v>31</v>
      </c>
      <c r="D142" s="104" t="s">
        <v>18</v>
      </c>
      <c r="E142" s="104" t="s">
        <v>33</v>
      </c>
      <c r="F142" s="155" t="s">
        <v>33</v>
      </c>
      <c r="G142" s="309" t="s">
        <v>24</v>
      </c>
      <c r="H142" s="310"/>
      <c r="I142" s="311"/>
      <c r="J142" s="42" t="s">
        <v>0</v>
      </c>
      <c r="K142" s="84"/>
      <c r="L142" s="84"/>
      <c r="M142" s="161"/>
      <c r="N142" s="2"/>
      <c r="V142" s="50"/>
    </row>
    <row r="143" spans="1:22" ht="45.75" customHeight="1" thickBot="1" x14ac:dyDescent="0.3">
      <c r="A143" s="291"/>
      <c r="B143" s="130" t="s">
        <v>441</v>
      </c>
      <c r="C143" s="121" t="s">
        <v>442</v>
      </c>
      <c r="D143" s="122">
        <v>43656</v>
      </c>
      <c r="E143" s="130"/>
      <c r="F143" s="130" t="s">
        <v>443</v>
      </c>
      <c r="G143" s="409" t="s">
        <v>444</v>
      </c>
      <c r="H143" s="412"/>
      <c r="I143" s="413"/>
      <c r="J143" s="40" t="s">
        <v>37</v>
      </c>
      <c r="K143" s="85"/>
      <c r="L143" s="248" t="s">
        <v>44</v>
      </c>
      <c r="M143" s="159">
        <v>234</v>
      </c>
      <c r="N143" s="2"/>
      <c r="V143" s="50"/>
    </row>
    <row r="144" spans="1:22" ht="21.6" thickTop="1" thickBot="1" x14ac:dyDescent="0.3">
      <c r="A144" s="291"/>
      <c r="B144" s="109" t="s">
        <v>30</v>
      </c>
      <c r="C144" s="109" t="s">
        <v>32</v>
      </c>
      <c r="D144" s="109" t="s">
        <v>17</v>
      </c>
      <c r="E144" s="109" t="s">
        <v>34</v>
      </c>
      <c r="F144" s="155" t="s">
        <v>33</v>
      </c>
      <c r="G144" s="110"/>
      <c r="H144" s="111"/>
      <c r="I144" s="112"/>
      <c r="J144" s="12" t="s">
        <v>38</v>
      </c>
      <c r="K144" s="86"/>
      <c r="L144" s="249" t="s">
        <v>44</v>
      </c>
      <c r="M144" s="160">
        <v>556.6</v>
      </c>
      <c r="N144" s="2"/>
      <c r="V144" s="50"/>
    </row>
    <row r="145" spans="1:22" ht="13.8" thickBot="1" x14ac:dyDescent="0.3">
      <c r="A145" s="292"/>
      <c r="B145" s="131" t="s">
        <v>445</v>
      </c>
      <c r="C145" s="125" t="str">
        <f>G143</f>
        <v>The City of Brownsville</v>
      </c>
      <c r="D145" s="132">
        <v>43658</v>
      </c>
      <c r="E145" s="133"/>
      <c r="F145" s="134" t="s">
        <v>446</v>
      </c>
      <c r="G145" s="105"/>
      <c r="H145" s="106"/>
      <c r="I145" s="107"/>
      <c r="J145" s="12" t="s">
        <v>39</v>
      </c>
      <c r="K145" s="86"/>
      <c r="L145" s="86"/>
      <c r="M145" s="163"/>
      <c r="N145" s="2"/>
      <c r="V145" s="50"/>
    </row>
    <row r="146" spans="1:22" ht="24" customHeight="1" thickTop="1" thickBot="1" x14ac:dyDescent="0.3">
      <c r="A146" s="290">
        <f t="shared" ref="A146" si="29">A142+1</f>
        <v>33</v>
      </c>
      <c r="B146" s="104" t="s">
        <v>29</v>
      </c>
      <c r="C146" s="104" t="s">
        <v>31</v>
      </c>
      <c r="D146" s="104" t="s">
        <v>18</v>
      </c>
      <c r="E146" s="104" t="s">
        <v>33</v>
      </c>
      <c r="F146" s="104" t="s">
        <v>33</v>
      </c>
      <c r="G146" s="309" t="s">
        <v>24</v>
      </c>
      <c r="H146" s="310"/>
      <c r="I146" s="311"/>
      <c r="J146" s="42" t="s">
        <v>0</v>
      </c>
      <c r="K146" s="84"/>
      <c r="L146" s="84"/>
      <c r="M146" s="161"/>
      <c r="N146" s="2"/>
      <c r="V146" s="50"/>
    </row>
    <row r="147" spans="1:22" ht="34.5" customHeight="1" thickBot="1" x14ac:dyDescent="0.3">
      <c r="A147" s="291"/>
      <c r="B147" s="130" t="s">
        <v>89</v>
      </c>
      <c r="C147" s="130" t="s">
        <v>447</v>
      </c>
      <c r="D147" s="122">
        <v>43549</v>
      </c>
      <c r="E147" s="130"/>
      <c r="F147" s="130" t="s">
        <v>379</v>
      </c>
      <c r="G147" s="409" t="s">
        <v>448</v>
      </c>
      <c r="H147" s="412"/>
      <c r="I147" s="413"/>
      <c r="J147" s="40" t="s">
        <v>37</v>
      </c>
      <c r="K147" s="85"/>
      <c r="L147" s="246" t="s">
        <v>1</v>
      </c>
      <c r="M147" s="159">
        <v>897</v>
      </c>
      <c r="N147" s="2"/>
      <c r="V147" s="50"/>
    </row>
    <row r="148" spans="1:22" ht="21" thickBot="1" x14ac:dyDescent="0.3">
      <c r="A148" s="291"/>
      <c r="B148" s="109" t="s">
        <v>30</v>
      </c>
      <c r="C148" s="109" t="s">
        <v>32</v>
      </c>
      <c r="D148" s="109" t="s">
        <v>17</v>
      </c>
      <c r="E148" s="109" t="s">
        <v>34</v>
      </c>
      <c r="F148" s="109" t="s">
        <v>34</v>
      </c>
      <c r="G148" s="110"/>
      <c r="H148" s="111"/>
      <c r="I148" s="112"/>
      <c r="J148" s="12" t="s">
        <v>38</v>
      </c>
      <c r="K148" s="86"/>
      <c r="L148" s="247" t="s">
        <v>44</v>
      </c>
      <c r="M148" s="160">
        <v>577.17999999999995</v>
      </c>
      <c r="N148" s="2"/>
      <c r="V148" s="50"/>
    </row>
    <row r="149" spans="1:22" ht="21" thickBot="1" x14ac:dyDescent="0.3">
      <c r="A149" s="292"/>
      <c r="B149" s="131" t="s">
        <v>449</v>
      </c>
      <c r="C149" s="131" t="str">
        <f>G147</f>
        <v>The Hhub Limited</v>
      </c>
      <c r="D149" s="132">
        <v>43553</v>
      </c>
      <c r="E149" s="133"/>
      <c r="F149" s="134" t="s">
        <v>450</v>
      </c>
      <c r="G149" s="105"/>
      <c r="H149" s="106"/>
      <c r="I149" s="107"/>
      <c r="J149" s="12" t="s">
        <v>39</v>
      </c>
      <c r="K149" s="86"/>
      <c r="L149" s="251" t="s">
        <v>44</v>
      </c>
      <c r="M149" s="160">
        <v>111</v>
      </c>
      <c r="N149" s="2"/>
      <c r="V149" s="50"/>
    </row>
    <row r="150" spans="1:22" ht="24" customHeight="1" thickTop="1" thickBot="1" x14ac:dyDescent="0.3">
      <c r="A150" s="290">
        <f t="shared" ref="A150" si="30">A146+1</f>
        <v>34</v>
      </c>
      <c r="B150" s="104" t="s">
        <v>29</v>
      </c>
      <c r="C150" s="104" t="s">
        <v>31</v>
      </c>
      <c r="D150" s="104" t="s">
        <v>18</v>
      </c>
      <c r="E150" s="104" t="s">
        <v>33</v>
      </c>
      <c r="F150" s="104" t="s">
        <v>33</v>
      </c>
      <c r="G150" s="309" t="s">
        <v>24</v>
      </c>
      <c r="H150" s="310"/>
      <c r="I150" s="311"/>
      <c r="J150" s="42" t="s">
        <v>0</v>
      </c>
      <c r="K150" s="84"/>
      <c r="L150" s="84"/>
      <c r="M150" s="161"/>
      <c r="N150" s="2"/>
      <c r="V150" s="50"/>
    </row>
    <row r="151" spans="1:22" ht="45.75" customHeight="1" thickBot="1" x14ac:dyDescent="0.3">
      <c r="A151" s="291"/>
      <c r="B151" s="130" t="s">
        <v>89</v>
      </c>
      <c r="C151" s="121" t="s">
        <v>451</v>
      </c>
      <c r="D151" s="122">
        <v>43656</v>
      </c>
      <c r="E151" s="130"/>
      <c r="F151" s="130" t="s">
        <v>443</v>
      </c>
      <c r="G151" s="409" t="s">
        <v>444</v>
      </c>
      <c r="H151" s="412"/>
      <c r="I151" s="413"/>
      <c r="J151" s="40" t="s">
        <v>37</v>
      </c>
      <c r="K151" s="85"/>
      <c r="L151" s="248" t="s">
        <v>44</v>
      </c>
      <c r="M151" s="159">
        <v>252.56</v>
      </c>
      <c r="N151" s="2"/>
      <c r="V151" s="50"/>
    </row>
    <row r="152" spans="1:22" ht="21" thickBot="1" x14ac:dyDescent="0.3">
      <c r="A152" s="291"/>
      <c r="B152" s="109" t="s">
        <v>30</v>
      </c>
      <c r="C152" s="109" t="s">
        <v>32</v>
      </c>
      <c r="D152" s="109" t="s">
        <v>17</v>
      </c>
      <c r="E152" s="109" t="s">
        <v>34</v>
      </c>
      <c r="F152" s="109" t="s">
        <v>34</v>
      </c>
      <c r="G152" s="110"/>
      <c r="H152" s="111"/>
      <c r="I152" s="112"/>
      <c r="J152" s="12" t="s">
        <v>38</v>
      </c>
      <c r="K152" s="86"/>
      <c r="L152" s="249" t="s">
        <v>44</v>
      </c>
      <c r="M152" s="160">
        <v>576.6</v>
      </c>
      <c r="N152" s="2"/>
      <c r="V152" s="50"/>
    </row>
    <row r="153" spans="1:22" ht="21" thickBot="1" x14ac:dyDescent="0.3">
      <c r="A153" s="292"/>
      <c r="B153" s="131" t="s">
        <v>449</v>
      </c>
      <c r="C153" s="125" t="str">
        <f>G151</f>
        <v>The City of Brownsville</v>
      </c>
      <c r="D153" s="132">
        <v>43658</v>
      </c>
      <c r="E153" s="133"/>
      <c r="F153" s="134" t="s">
        <v>446</v>
      </c>
      <c r="G153" s="105"/>
      <c r="H153" s="106"/>
      <c r="I153" s="107"/>
      <c r="J153" s="12" t="s">
        <v>39</v>
      </c>
      <c r="K153" s="86"/>
      <c r="L153" s="250"/>
      <c r="M153" s="160"/>
      <c r="N153" s="2"/>
      <c r="V153" s="50"/>
    </row>
    <row r="154" spans="1:22" ht="24" customHeight="1" thickTop="1" thickBot="1" x14ac:dyDescent="0.3">
      <c r="A154" s="290">
        <f t="shared" ref="A154" si="31">A150+1</f>
        <v>35</v>
      </c>
      <c r="B154" s="104" t="s">
        <v>29</v>
      </c>
      <c r="C154" s="104" t="s">
        <v>31</v>
      </c>
      <c r="D154" s="104" t="s">
        <v>18</v>
      </c>
      <c r="E154" s="104" t="s">
        <v>33</v>
      </c>
      <c r="F154" s="104" t="s">
        <v>33</v>
      </c>
      <c r="G154" s="309" t="s">
        <v>24</v>
      </c>
      <c r="H154" s="310"/>
      <c r="I154" s="311"/>
      <c r="J154" s="42" t="s">
        <v>0</v>
      </c>
      <c r="K154" s="84"/>
      <c r="L154" s="84"/>
      <c r="M154" s="161"/>
      <c r="N154" s="2"/>
      <c r="V154" s="50"/>
    </row>
    <row r="155" spans="1:22" ht="34.5" customHeight="1" thickBot="1" x14ac:dyDescent="0.3">
      <c r="A155" s="291"/>
      <c r="B155" s="121" t="s">
        <v>452</v>
      </c>
      <c r="C155" s="121" t="s">
        <v>453</v>
      </c>
      <c r="D155" s="122">
        <v>43607</v>
      </c>
      <c r="E155" s="121"/>
      <c r="F155" s="121" t="s">
        <v>332</v>
      </c>
      <c r="G155" s="409" t="s">
        <v>695</v>
      </c>
      <c r="H155" s="412"/>
      <c r="I155" s="413"/>
      <c r="J155" s="40" t="s">
        <v>37</v>
      </c>
      <c r="K155" s="85"/>
      <c r="L155" s="85"/>
      <c r="M155" s="162"/>
      <c r="N155" s="2"/>
      <c r="V155" s="50"/>
    </row>
    <row r="156" spans="1:22" ht="21" thickBot="1" x14ac:dyDescent="0.3">
      <c r="A156" s="291"/>
      <c r="B156" s="109" t="s">
        <v>30</v>
      </c>
      <c r="C156" s="109" t="s">
        <v>32</v>
      </c>
      <c r="D156" s="109" t="s">
        <v>17</v>
      </c>
      <c r="E156" s="109" t="s">
        <v>34</v>
      </c>
      <c r="F156" s="109" t="s">
        <v>34</v>
      </c>
      <c r="G156" s="110"/>
      <c r="H156" s="111"/>
      <c r="I156" s="112"/>
      <c r="J156" s="12" t="s">
        <v>38</v>
      </c>
      <c r="K156" s="248" t="s">
        <v>44</v>
      </c>
      <c r="L156" s="248"/>
      <c r="M156" s="159">
        <v>930.82</v>
      </c>
      <c r="N156" s="2"/>
      <c r="V156" s="50"/>
    </row>
    <row r="157" spans="1:22" ht="31.2" thickBot="1" x14ac:dyDescent="0.3">
      <c r="A157" s="292"/>
      <c r="B157" s="121" t="s">
        <v>439</v>
      </c>
      <c r="C157" s="121" t="str">
        <f>G155</f>
        <v>National Center for Women &amp; Information  Technology</v>
      </c>
      <c r="D157" s="122">
        <v>43608</v>
      </c>
      <c r="E157" s="121"/>
      <c r="F157" s="121" t="s">
        <v>333</v>
      </c>
      <c r="G157" s="105"/>
      <c r="H157" s="106"/>
      <c r="I157" s="107"/>
      <c r="J157" s="12" t="s">
        <v>39</v>
      </c>
      <c r="K157" s="249" t="s">
        <v>44</v>
      </c>
      <c r="L157" s="249"/>
      <c r="M157" s="160">
        <v>136.59</v>
      </c>
      <c r="N157" s="2"/>
      <c r="V157" s="50"/>
    </row>
    <row r="158" spans="1:22" ht="24" customHeight="1" thickTop="1" thickBot="1" x14ac:dyDescent="0.3">
      <c r="A158" s="290">
        <f t="shared" ref="A158" si="32">A154+1</f>
        <v>36</v>
      </c>
      <c r="B158" s="104" t="s">
        <v>29</v>
      </c>
      <c r="C158" s="104" t="s">
        <v>31</v>
      </c>
      <c r="D158" s="104" t="s">
        <v>18</v>
      </c>
      <c r="E158" s="104" t="s">
        <v>33</v>
      </c>
      <c r="F158" s="104" t="s">
        <v>33</v>
      </c>
      <c r="G158" s="309" t="s">
        <v>24</v>
      </c>
      <c r="H158" s="310"/>
      <c r="I158" s="311"/>
      <c r="J158" s="42" t="s">
        <v>0</v>
      </c>
      <c r="K158" s="84"/>
      <c r="L158" s="84"/>
      <c r="M158" s="161"/>
      <c r="N158" s="2"/>
      <c r="V158" s="50"/>
    </row>
    <row r="159" spans="1:22" ht="34.5" customHeight="1" thickBot="1" x14ac:dyDescent="0.3">
      <c r="A159" s="291"/>
      <c r="B159" s="130" t="s">
        <v>454</v>
      </c>
      <c r="C159" s="121" t="s">
        <v>455</v>
      </c>
      <c r="D159" s="122">
        <v>43558</v>
      </c>
      <c r="E159" s="130"/>
      <c r="F159" s="130" t="s">
        <v>456</v>
      </c>
      <c r="G159" s="409" t="s">
        <v>457</v>
      </c>
      <c r="H159" s="412"/>
      <c r="I159" s="413"/>
      <c r="J159" s="40" t="s">
        <v>37</v>
      </c>
      <c r="K159" s="85"/>
      <c r="L159" s="248" t="s">
        <v>44</v>
      </c>
      <c r="M159" s="159">
        <v>435</v>
      </c>
      <c r="N159" s="2"/>
      <c r="V159" s="50"/>
    </row>
    <row r="160" spans="1:22" ht="21" thickBot="1" x14ac:dyDescent="0.3">
      <c r="A160" s="291"/>
      <c r="B160" s="109" t="s">
        <v>30</v>
      </c>
      <c r="C160" s="109" t="s">
        <v>32</v>
      </c>
      <c r="D160" s="109" t="s">
        <v>17</v>
      </c>
      <c r="E160" s="109" t="s">
        <v>34</v>
      </c>
      <c r="F160" s="109" t="s">
        <v>34</v>
      </c>
      <c r="G160" s="110"/>
      <c r="H160" s="111"/>
      <c r="I160" s="112"/>
      <c r="J160" s="12" t="s">
        <v>38</v>
      </c>
      <c r="K160" s="86"/>
      <c r="L160" s="86"/>
      <c r="M160" s="163"/>
      <c r="N160" s="2"/>
      <c r="V160" s="50"/>
    </row>
    <row r="161" spans="1:22" ht="31.2" thickBot="1" x14ac:dyDescent="0.3">
      <c r="A161" s="292"/>
      <c r="B161" s="131" t="s">
        <v>151</v>
      </c>
      <c r="C161" s="125" t="str">
        <f>G159</f>
        <v>First Inspiration and Recognition of Science and Technology</v>
      </c>
      <c r="D161" s="132">
        <v>43561</v>
      </c>
      <c r="E161" s="133"/>
      <c r="F161" s="134" t="s">
        <v>458</v>
      </c>
      <c r="G161" s="105"/>
      <c r="H161" s="106"/>
      <c r="I161" s="107"/>
      <c r="J161" s="12" t="s">
        <v>39</v>
      </c>
      <c r="K161" s="86"/>
      <c r="L161" s="86"/>
      <c r="M161" s="163"/>
      <c r="N161" s="2"/>
      <c r="V161" s="50"/>
    </row>
    <row r="162" spans="1:22" ht="24" customHeight="1" thickTop="1" thickBot="1" x14ac:dyDescent="0.3">
      <c r="A162" s="290">
        <f t="shared" ref="A162" si="33">A158+1</f>
        <v>37</v>
      </c>
      <c r="B162" s="104" t="s">
        <v>29</v>
      </c>
      <c r="C162" s="104" t="s">
        <v>31</v>
      </c>
      <c r="D162" s="104" t="s">
        <v>18</v>
      </c>
      <c r="E162" s="104" t="s">
        <v>33</v>
      </c>
      <c r="F162" s="104" t="s">
        <v>33</v>
      </c>
      <c r="G162" s="309" t="s">
        <v>24</v>
      </c>
      <c r="H162" s="310"/>
      <c r="I162" s="311"/>
      <c r="J162" s="42" t="s">
        <v>0</v>
      </c>
      <c r="K162" s="84"/>
      <c r="L162" s="84"/>
      <c r="M162" s="161"/>
      <c r="N162" s="2"/>
      <c r="V162" s="50"/>
    </row>
    <row r="163" spans="1:22" ht="45.75" customHeight="1" thickBot="1" x14ac:dyDescent="0.3">
      <c r="A163" s="291"/>
      <c r="B163" s="121" t="s">
        <v>459</v>
      </c>
      <c r="C163" s="121" t="s">
        <v>460</v>
      </c>
      <c r="D163" s="122">
        <v>43676</v>
      </c>
      <c r="E163" s="121"/>
      <c r="F163" s="121" t="s">
        <v>461</v>
      </c>
      <c r="G163" s="409" t="s">
        <v>462</v>
      </c>
      <c r="H163" s="412"/>
      <c r="I163" s="413"/>
      <c r="J163" s="40" t="s">
        <v>37</v>
      </c>
      <c r="K163" s="246" t="s">
        <v>44</v>
      </c>
      <c r="L163" s="246"/>
      <c r="M163" s="159">
        <v>264.08999999999997</v>
      </c>
      <c r="N163" s="2"/>
      <c r="V163" s="50"/>
    </row>
    <row r="164" spans="1:22" ht="21" thickBot="1" x14ac:dyDescent="0.3">
      <c r="A164" s="291"/>
      <c r="B164" s="109" t="s">
        <v>30</v>
      </c>
      <c r="C164" s="109" t="s">
        <v>32</v>
      </c>
      <c r="D164" s="109" t="s">
        <v>17</v>
      </c>
      <c r="E164" s="109" t="s">
        <v>34</v>
      </c>
      <c r="F164" s="109" t="s">
        <v>34</v>
      </c>
      <c r="G164" s="110"/>
      <c r="H164" s="111"/>
      <c r="I164" s="112"/>
      <c r="J164" s="12" t="s">
        <v>38</v>
      </c>
      <c r="K164" s="247" t="s">
        <v>44</v>
      </c>
      <c r="L164" s="247"/>
      <c r="M164" s="160">
        <v>967.14</v>
      </c>
      <c r="N164" s="2"/>
      <c r="V164" s="50"/>
    </row>
    <row r="165" spans="1:22" ht="13.8" thickBot="1" x14ac:dyDescent="0.3">
      <c r="A165" s="292"/>
      <c r="B165" s="125" t="s">
        <v>151</v>
      </c>
      <c r="C165" s="125" t="str">
        <f>G163</f>
        <v>Felix &amp; Paul Studios</v>
      </c>
      <c r="D165" s="126">
        <v>43678</v>
      </c>
      <c r="E165" s="127"/>
      <c r="F165" s="128" t="s">
        <v>463</v>
      </c>
      <c r="G165" s="105"/>
      <c r="H165" s="106"/>
      <c r="I165" s="107"/>
      <c r="J165" s="12" t="s">
        <v>39</v>
      </c>
      <c r="K165" s="247" t="s">
        <v>44</v>
      </c>
      <c r="L165" s="247"/>
      <c r="M165" s="160">
        <v>189.66</v>
      </c>
      <c r="N165" s="2"/>
      <c r="V165" s="50"/>
    </row>
    <row r="166" spans="1:22" ht="24" customHeight="1" thickTop="1" thickBot="1" x14ac:dyDescent="0.3">
      <c r="A166" s="290">
        <f t="shared" ref="A166" si="34">A162+1</f>
        <v>38</v>
      </c>
      <c r="B166" s="104" t="s">
        <v>29</v>
      </c>
      <c r="C166" s="104" t="s">
        <v>31</v>
      </c>
      <c r="D166" s="104" t="s">
        <v>18</v>
      </c>
      <c r="E166" s="104" t="s">
        <v>33</v>
      </c>
      <c r="F166" s="104" t="s">
        <v>33</v>
      </c>
      <c r="G166" s="309" t="s">
        <v>24</v>
      </c>
      <c r="H166" s="310"/>
      <c r="I166" s="311"/>
      <c r="J166" s="42" t="s">
        <v>0</v>
      </c>
      <c r="K166" s="84"/>
      <c r="L166" s="84"/>
      <c r="M166" s="161"/>
      <c r="N166" s="2"/>
      <c r="V166" s="50"/>
    </row>
    <row r="167" spans="1:22" ht="45.75" customHeight="1" thickBot="1" x14ac:dyDescent="0.3">
      <c r="A167" s="291"/>
      <c r="B167" s="130" t="s">
        <v>464</v>
      </c>
      <c r="C167" s="121" t="s">
        <v>465</v>
      </c>
      <c r="D167" s="122">
        <v>43560</v>
      </c>
      <c r="E167" s="130"/>
      <c r="F167" s="130" t="s">
        <v>466</v>
      </c>
      <c r="G167" s="409" t="s">
        <v>467</v>
      </c>
      <c r="H167" s="412"/>
      <c r="I167" s="413"/>
      <c r="J167" s="40" t="s">
        <v>37</v>
      </c>
      <c r="K167" s="85"/>
      <c r="L167" s="248" t="s">
        <v>44</v>
      </c>
      <c r="M167" s="159">
        <v>470</v>
      </c>
      <c r="N167" s="2"/>
      <c r="V167" s="50"/>
    </row>
    <row r="168" spans="1:22" ht="21" thickBot="1" x14ac:dyDescent="0.3">
      <c r="A168" s="291"/>
      <c r="B168" s="109" t="s">
        <v>30</v>
      </c>
      <c r="C168" s="109" t="s">
        <v>32</v>
      </c>
      <c r="D168" s="109" t="s">
        <v>17</v>
      </c>
      <c r="E168" s="109" t="s">
        <v>34</v>
      </c>
      <c r="F168" s="109" t="s">
        <v>34</v>
      </c>
      <c r="G168" s="110"/>
      <c r="H168" s="111"/>
      <c r="I168" s="112"/>
      <c r="J168" s="12" t="s">
        <v>38</v>
      </c>
      <c r="K168" s="86"/>
      <c r="L168" s="86"/>
      <c r="M168" s="163"/>
      <c r="N168" s="2"/>
      <c r="V168" s="50"/>
    </row>
    <row r="169" spans="1:22" ht="21" thickBot="1" x14ac:dyDescent="0.3">
      <c r="A169" s="292"/>
      <c r="B169" s="131" t="s">
        <v>468</v>
      </c>
      <c r="C169" s="125" t="str">
        <f>G167</f>
        <v>Ashland Independent Film Festival</v>
      </c>
      <c r="D169" s="132">
        <v>43570</v>
      </c>
      <c r="E169" s="133"/>
      <c r="F169" s="134" t="s">
        <v>469</v>
      </c>
      <c r="G169" s="105"/>
      <c r="H169" s="106"/>
      <c r="I169" s="107"/>
      <c r="J169" s="12" t="s">
        <v>39</v>
      </c>
      <c r="K169" s="86"/>
      <c r="L169" s="86"/>
      <c r="M169" s="163"/>
      <c r="N169" s="2"/>
      <c r="V169" s="50"/>
    </row>
    <row r="170" spans="1:22" ht="24" customHeight="1" thickTop="1" thickBot="1" x14ac:dyDescent="0.3">
      <c r="A170" s="290">
        <f t="shared" ref="A170" si="35">A166+1</f>
        <v>39</v>
      </c>
      <c r="B170" s="104" t="s">
        <v>29</v>
      </c>
      <c r="C170" s="104" t="s">
        <v>31</v>
      </c>
      <c r="D170" s="104" t="s">
        <v>18</v>
      </c>
      <c r="E170" s="104" t="s">
        <v>33</v>
      </c>
      <c r="F170" s="104" t="s">
        <v>33</v>
      </c>
      <c r="G170" s="309" t="s">
        <v>24</v>
      </c>
      <c r="H170" s="310"/>
      <c r="I170" s="311"/>
      <c r="J170" s="42" t="s">
        <v>0</v>
      </c>
      <c r="K170" s="84"/>
      <c r="L170" s="84"/>
      <c r="M170" s="161"/>
      <c r="N170" s="2"/>
      <c r="V170" s="50"/>
    </row>
    <row r="171" spans="1:22" ht="45.75" customHeight="1" thickBot="1" x14ac:dyDescent="0.3">
      <c r="A171" s="291"/>
      <c r="B171" s="130" t="s">
        <v>470</v>
      </c>
      <c r="C171" s="121" t="s">
        <v>471</v>
      </c>
      <c r="D171" s="122">
        <v>43582</v>
      </c>
      <c r="E171" s="130"/>
      <c r="F171" s="130" t="s">
        <v>472</v>
      </c>
      <c r="G171" s="409" t="s">
        <v>473</v>
      </c>
      <c r="H171" s="412"/>
      <c r="I171" s="413"/>
      <c r="J171" s="40" t="s">
        <v>37</v>
      </c>
      <c r="K171" s="85"/>
      <c r="L171" s="248" t="s">
        <v>44</v>
      </c>
      <c r="M171" s="159">
        <v>372</v>
      </c>
      <c r="N171" s="2"/>
      <c r="V171" s="50"/>
    </row>
    <row r="172" spans="1:22" ht="21" thickBot="1" x14ac:dyDescent="0.3">
      <c r="A172" s="291"/>
      <c r="B172" s="109" t="s">
        <v>30</v>
      </c>
      <c r="C172" s="109" t="s">
        <v>32</v>
      </c>
      <c r="D172" s="109" t="s">
        <v>17</v>
      </c>
      <c r="E172" s="109" t="s">
        <v>34</v>
      </c>
      <c r="F172" s="109" t="s">
        <v>34</v>
      </c>
      <c r="G172" s="110"/>
      <c r="H172" s="111"/>
      <c r="I172" s="112"/>
      <c r="J172" s="12" t="s">
        <v>38</v>
      </c>
      <c r="K172" s="86"/>
      <c r="L172" s="249" t="s">
        <v>44</v>
      </c>
      <c r="M172" s="160">
        <v>442.68</v>
      </c>
      <c r="N172" s="2"/>
      <c r="V172" s="50"/>
    </row>
    <row r="173" spans="1:22" ht="21" thickBot="1" x14ac:dyDescent="0.3">
      <c r="A173" s="292"/>
      <c r="B173" s="131" t="s">
        <v>392</v>
      </c>
      <c r="C173" s="125" t="str">
        <f>G171</f>
        <v>Pennsylvania State University</v>
      </c>
      <c r="D173" s="132">
        <v>43586</v>
      </c>
      <c r="E173" s="133"/>
      <c r="F173" s="134" t="s">
        <v>474</v>
      </c>
      <c r="G173" s="105"/>
      <c r="H173" s="106"/>
      <c r="I173" s="107"/>
      <c r="J173" s="12" t="s">
        <v>39</v>
      </c>
      <c r="K173" s="86"/>
      <c r="L173" s="250"/>
      <c r="M173" s="160"/>
      <c r="N173" s="2"/>
      <c r="V173" s="50"/>
    </row>
    <row r="174" spans="1:22" ht="24" customHeight="1" thickTop="1" thickBot="1" x14ac:dyDescent="0.3">
      <c r="A174" s="290">
        <f t="shared" ref="A174" si="36">A170+1</f>
        <v>40</v>
      </c>
      <c r="B174" s="104" t="s">
        <v>29</v>
      </c>
      <c r="C174" s="104" t="s">
        <v>31</v>
      </c>
      <c r="D174" s="104" t="s">
        <v>18</v>
      </c>
      <c r="E174" s="104" t="s">
        <v>33</v>
      </c>
      <c r="F174" s="104" t="s">
        <v>33</v>
      </c>
      <c r="G174" s="309" t="s">
        <v>24</v>
      </c>
      <c r="H174" s="310"/>
      <c r="I174" s="311"/>
      <c r="J174" s="42" t="s">
        <v>0</v>
      </c>
      <c r="K174" s="84"/>
      <c r="L174" s="84"/>
      <c r="M174" s="161"/>
      <c r="N174" s="2"/>
      <c r="V174" s="50"/>
    </row>
    <row r="175" spans="1:22" ht="45.75" customHeight="1" thickBot="1" x14ac:dyDescent="0.3">
      <c r="A175" s="291"/>
      <c r="B175" s="121" t="s">
        <v>475</v>
      </c>
      <c r="C175" s="121" t="s">
        <v>476</v>
      </c>
      <c r="D175" s="122">
        <v>43664</v>
      </c>
      <c r="E175" s="121"/>
      <c r="F175" s="121" t="s">
        <v>477</v>
      </c>
      <c r="G175" s="409" t="s">
        <v>478</v>
      </c>
      <c r="H175" s="412"/>
      <c r="I175" s="413"/>
      <c r="J175" s="40" t="s">
        <v>37</v>
      </c>
      <c r="K175" s="246" t="s">
        <v>44</v>
      </c>
      <c r="L175" s="246"/>
      <c r="M175" s="159">
        <v>94</v>
      </c>
      <c r="N175" s="2"/>
      <c r="V175" s="50"/>
    </row>
    <row r="176" spans="1:22" ht="21" thickBot="1" x14ac:dyDescent="0.3">
      <c r="A176" s="291"/>
      <c r="B176" s="109" t="s">
        <v>30</v>
      </c>
      <c r="C176" s="109" t="s">
        <v>32</v>
      </c>
      <c r="D176" s="109" t="s">
        <v>17</v>
      </c>
      <c r="E176" s="109" t="s">
        <v>34</v>
      </c>
      <c r="F176" s="109" t="s">
        <v>34</v>
      </c>
      <c r="G176" s="110"/>
      <c r="H176" s="111"/>
      <c r="I176" s="112"/>
      <c r="J176" s="12" t="s">
        <v>38</v>
      </c>
      <c r="K176" s="247" t="s">
        <v>44</v>
      </c>
      <c r="L176" s="247"/>
      <c r="M176" s="160">
        <v>287.10000000000002</v>
      </c>
      <c r="N176" s="2"/>
      <c r="V176" s="50"/>
    </row>
    <row r="177" spans="1:22" ht="13.8" thickBot="1" x14ac:dyDescent="0.3">
      <c r="A177" s="292"/>
      <c r="B177" s="125" t="s">
        <v>479</v>
      </c>
      <c r="C177" s="125" t="str">
        <f>G175</f>
        <v>Preservation Longview</v>
      </c>
      <c r="D177" s="126">
        <v>43665</v>
      </c>
      <c r="E177" s="127"/>
      <c r="F177" s="135" t="s">
        <v>480</v>
      </c>
      <c r="G177" s="105"/>
      <c r="H177" s="106"/>
      <c r="I177" s="107"/>
      <c r="J177" s="12" t="s">
        <v>39</v>
      </c>
      <c r="K177" s="247" t="s">
        <v>44</v>
      </c>
      <c r="L177" s="247"/>
      <c r="M177" s="160">
        <v>97.25</v>
      </c>
      <c r="N177" s="2"/>
      <c r="V177" s="50"/>
    </row>
    <row r="178" spans="1:22" ht="24" customHeight="1" thickTop="1" thickBot="1" x14ac:dyDescent="0.3">
      <c r="A178" s="290">
        <f t="shared" ref="A178" si="37">A174+1</f>
        <v>41</v>
      </c>
      <c r="B178" s="104" t="s">
        <v>29</v>
      </c>
      <c r="C178" s="104" t="s">
        <v>31</v>
      </c>
      <c r="D178" s="104" t="s">
        <v>18</v>
      </c>
      <c r="E178" s="104" t="s">
        <v>33</v>
      </c>
      <c r="F178" s="104" t="s">
        <v>33</v>
      </c>
      <c r="G178" s="309" t="s">
        <v>24</v>
      </c>
      <c r="H178" s="310"/>
      <c r="I178" s="311"/>
      <c r="J178" s="42" t="s">
        <v>0</v>
      </c>
      <c r="K178" s="84"/>
      <c r="L178" s="84"/>
      <c r="M178" s="161"/>
      <c r="N178" s="2"/>
      <c r="V178" s="50"/>
    </row>
    <row r="179" spans="1:22" ht="45.75" customHeight="1" thickBot="1" x14ac:dyDescent="0.3">
      <c r="A179" s="291"/>
      <c r="B179" s="130" t="s">
        <v>78</v>
      </c>
      <c r="C179" s="121" t="s">
        <v>481</v>
      </c>
      <c r="D179" s="122">
        <v>43521</v>
      </c>
      <c r="E179" s="130"/>
      <c r="F179" s="130" t="s">
        <v>482</v>
      </c>
      <c r="G179" s="409" t="s">
        <v>483</v>
      </c>
      <c r="H179" s="412"/>
      <c r="I179" s="413"/>
      <c r="J179" s="40" t="s">
        <v>37</v>
      </c>
      <c r="K179" s="85"/>
      <c r="L179" s="248" t="s">
        <v>44</v>
      </c>
      <c r="M179" s="159">
        <v>1112</v>
      </c>
      <c r="N179" s="2"/>
      <c r="V179" s="50">
        <v>0</v>
      </c>
    </row>
    <row r="180" spans="1:22" ht="21" thickBot="1" x14ac:dyDescent="0.3">
      <c r="A180" s="291"/>
      <c r="B180" s="109" t="s">
        <v>30</v>
      </c>
      <c r="C180" s="109" t="s">
        <v>32</v>
      </c>
      <c r="D180" s="109" t="s">
        <v>17</v>
      </c>
      <c r="E180" s="109" t="s">
        <v>34</v>
      </c>
      <c r="F180" s="109" t="s">
        <v>34</v>
      </c>
      <c r="G180" s="110"/>
      <c r="H180" s="111"/>
      <c r="I180" s="112"/>
      <c r="J180" s="12" t="s">
        <v>38</v>
      </c>
      <c r="K180" s="86"/>
      <c r="L180" s="249" t="s">
        <v>44</v>
      </c>
      <c r="M180" s="160">
        <v>2587.33</v>
      </c>
      <c r="N180" s="2"/>
      <c r="V180" s="50"/>
    </row>
    <row r="181" spans="1:22" ht="21" thickBot="1" x14ac:dyDescent="0.3">
      <c r="A181" s="292"/>
      <c r="B181" s="131" t="s">
        <v>392</v>
      </c>
      <c r="C181" s="125" t="str">
        <f>G179</f>
        <v>National Space Policy Secretariat</v>
      </c>
      <c r="D181" s="132">
        <v>43526</v>
      </c>
      <c r="E181" s="133"/>
      <c r="F181" s="134" t="s">
        <v>484</v>
      </c>
      <c r="G181" s="105"/>
      <c r="H181" s="106"/>
      <c r="I181" s="107"/>
      <c r="J181" s="12" t="s">
        <v>39</v>
      </c>
      <c r="K181" s="86"/>
      <c r="L181" s="86"/>
      <c r="M181" s="163"/>
      <c r="N181" s="2"/>
      <c r="V181" s="50"/>
    </row>
    <row r="182" spans="1:22" ht="24" customHeight="1" thickTop="1" thickBot="1" x14ac:dyDescent="0.3">
      <c r="A182" s="290">
        <f t="shared" ref="A182" si="38">A178+1</f>
        <v>42</v>
      </c>
      <c r="B182" s="104" t="s">
        <v>29</v>
      </c>
      <c r="C182" s="104" t="s">
        <v>31</v>
      </c>
      <c r="D182" s="104" t="s">
        <v>18</v>
      </c>
      <c r="E182" s="104" t="s">
        <v>33</v>
      </c>
      <c r="F182" s="104" t="s">
        <v>33</v>
      </c>
      <c r="G182" s="309" t="s">
        <v>24</v>
      </c>
      <c r="H182" s="310"/>
      <c r="I182" s="311"/>
      <c r="J182" s="42" t="s">
        <v>0</v>
      </c>
      <c r="K182" s="84"/>
      <c r="L182" s="84"/>
      <c r="M182" s="161"/>
      <c r="N182" s="2"/>
      <c r="V182" s="50"/>
    </row>
    <row r="183" spans="1:22" ht="57" customHeight="1" thickBot="1" x14ac:dyDescent="0.3">
      <c r="A183" s="291"/>
      <c r="B183" s="121" t="s">
        <v>78</v>
      </c>
      <c r="C183" s="121" t="s">
        <v>485</v>
      </c>
      <c r="D183" s="122">
        <v>43535</v>
      </c>
      <c r="E183" s="121"/>
      <c r="F183" s="121" t="s">
        <v>486</v>
      </c>
      <c r="G183" s="409" t="s">
        <v>487</v>
      </c>
      <c r="H183" s="412"/>
      <c r="I183" s="413"/>
      <c r="J183" s="40" t="s">
        <v>37</v>
      </c>
      <c r="K183" s="85"/>
      <c r="L183" s="248" t="s">
        <v>44</v>
      </c>
      <c r="M183" s="159">
        <v>840</v>
      </c>
      <c r="N183" s="2"/>
      <c r="V183" s="50">
        <v>0</v>
      </c>
    </row>
    <row r="184" spans="1:22" ht="21" thickBot="1" x14ac:dyDescent="0.3">
      <c r="A184" s="291"/>
      <c r="B184" s="109" t="s">
        <v>30</v>
      </c>
      <c r="C184" s="109" t="s">
        <v>32</v>
      </c>
      <c r="D184" s="109" t="s">
        <v>17</v>
      </c>
      <c r="E184" s="109" t="s">
        <v>34</v>
      </c>
      <c r="F184" s="109" t="s">
        <v>34</v>
      </c>
      <c r="G184" s="110"/>
      <c r="H184" s="111"/>
      <c r="I184" s="112"/>
      <c r="J184" s="12" t="s">
        <v>38</v>
      </c>
      <c r="K184" s="86"/>
      <c r="L184" s="248" t="s">
        <v>44</v>
      </c>
      <c r="M184" s="160">
        <v>3067.19</v>
      </c>
      <c r="N184" s="2"/>
      <c r="V184" s="50"/>
    </row>
    <row r="185" spans="1:22" ht="21" thickBot="1" x14ac:dyDescent="0.3">
      <c r="A185" s="292"/>
      <c r="B185" s="125" t="s">
        <v>392</v>
      </c>
      <c r="C185" s="125" t="str">
        <f>G183</f>
        <v>The institute of Applied Physics</v>
      </c>
      <c r="D185" s="126">
        <v>43539</v>
      </c>
      <c r="E185" s="127"/>
      <c r="F185" s="135" t="s">
        <v>488</v>
      </c>
      <c r="G185" s="105"/>
      <c r="H185" s="106"/>
      <c r="I185" s="107"/>
      <c r="J185" s="12" t="s">
        <v>39</v>
      </c>
      <c r="K185" s="86"/>
      <c r="L185" s="248"/>
      <c r="M185" s="160"/>
      <c r="N185" s="2"/>
      <c r="V185" s="50"/>
    </row>
    <row r="186" spans="1:22" ht="24" customHeight="1" thickTop="1" thickBot="1" x14ac:dyDescent="0.3">
      <c r="A186" s="290">
        <f t="shared" ref="A186" si="39">A182+1</f>
        <v>43</v>
      </c>
      <c r="B186" s="104" t="s">
        <v>29</v>
      </c>
      <c r="C186" s="104" t="s">
        <v>31</v>
      </c>
      <c r="D186" s="104" t="s">
        <v>18</v>
      </c>
      <c r="E186" s="104" t="s">
        <v>33</v>
      </c>
      <c r="F186" s="104" t="s">
        <v>33</v>
      </c>
      <c r="G186" s="309" t="s">
        <v>24</v>
      </c>
      <c r="H186" s="310"/>
      <c r="I186" s="311"/>
      <c r="J186" s="42" t="s">
        <v>0</v>
      </c>
      <c r="K186" s="84"/>
      <c r="L186" s="84"/>
      <c r="M186" s="161"/>
      <c r="N186" s="2"/>
      <c r="V186" s="50"/>
    </row>
    <row r="187" spans="1:22" ht="63" customHeight="1" thickBot="1" x14ac:dyDescent="0.3">
      <c r="A187" s="291"/>
      <c r="B187" s="121" t="s">
        <v>97</v>
      </c>
      <c r="C187" s="121" t="s">
        <v>1238</v>
      </c>
      <c r="D187" s="122">
        <v>43533</v>
      </c>
      <c r="E187" s="121"/>
      <c r="F187" s="121" t="s">
        <v>489</v>
      </c>
      <c r="G187" s="409" t="s">
        <v>490</v>
      </c>
      <c r="H187" s="412"/>
      <c r="I187" s="413"/>
      <c r="J187" s="40" t="s">
        <v>37</v>
      </c>
      <c r="K187" s="248"/>
      <c r="L187" s="248" t="s">
        <v>44</v>
      </c>
      <c r="M187" s="159">
        <v>489</v>
      </c>
      <c r="N187" s="2"/>
      <c r="V187" s="50">
        <v>0</v>
      </c>
    </row>
    <row r="188" spans="1:22" ht="21" thickBot="1" x14ac:dyDescent="0.3">
      <c r="A188" s="291"/>
      <c r="B188" s="109" t="s">
        <v>30</v>
      </c>
      <c r="C188" s="109" t="s">
        <v>32</v>
      </c>
      <c r="D188" s="109" t="s">
        <v>17</v>
      </c>
      <c r="E188" s="109" t="s">
        <v>34</v>
      </c>
      <c r="F188" s="109" t="s">
        <v>34</v>
      </c>
      <c r="G188" s="110"/>
      <c r="H188" s="111"/>
      <c r="I188" s="112"/>
      <c r="J188" s="12" t="s">
        <v>38</v>
      </c>
      <c r="K188" s="249" t="s">
        <v>44</v>
      </c>
      <c r="L188" s="249"/>
      <c r="M188" s="160">
        <v>2001.93</v>
      </c>
      <c r="N188" s="2"/>
      <c r="V188" s="50"/>
    </row>
    <row r="189" spans="1:22" ht="21" thickBot="1" x14ac:dyDescent="0.3">
      <c r="A189" s="292"/>
      <c r="B189" s="125" t="s">
        <v>491</v>
      </c>
      <c r="C189" s="125" t="str">
        <f>G187</f>
        <v>OHS Leaders Summit</v>
      </c>
      <c r="D189" s="126">
        <v>43539</v>
      </c>
      <c r="E189" s="127"/>
      <c r="F189" s="128" t="s">
        <v>492</v>
      </c>
      <c r="G189" s="105"/>
      <c r="H189" s="106"/>
      <c r="I189" s="107"/>
      <c r="J189" s="12" t="s">
        <v>39</v>
      </c>
      <c r="K189" s="249" t="s">
        <v>44</v>
      </c>
      <c r="L189" s="249"/>
      <c r="M189" s="160">
        <v>202</v>
      </c>
      <c r="N189" s="2"/>
      <c r="V189" s="50"/>
    </row>
    <row r="190" spans="1:22" ht="24" customHeight="1" thickTop="1" thickBot="1" x14ac:dyDescent="0.3">
      <c r="A190" s="290">
        <f t="shared" ref="A190" si="40">A186+1</f>
        <v>44</v>
      </c>
      <c r="B190" s="104" t="s">
        <v>29</v>
      </c>
      <c r="C190" s="104" t="s">
        <v>31</v>
      </c>
      <c r="D190" s="104" t="s">
        <v>18</v>
      </c>
      <c r="E190" s="104" t="s">
        <v>33</v>
      </c>
      <c r="F190" s="104" t="s">
        <v>33</v>
      </c>
      <c r="G190" s="309" t="s">
        <v>24</v>
      </c>
      <c r="H190" s="310"/>
      <c r="I190" s="311"/>
      <c r="J190" s="42" t="s">
        <v>0</v>
      </c>
      <c r="K190" s="84"/>
      <c r="L190" s="84"/>
      <c r="M190" s="161"/>
      <c r="N190" s="2"/>
      <c r="V190" s="50"/>
    </row>
    <row r="191" spans="1:22" ht="34.5" customHeight="1" thickBot="1" x14ac:dyDescent="0.3">
      <c r="A191" s="291"/>
      <c r="B191" s="130" t="s">
        <v>97</v>
      </c>
      <c r="C191" s="121" t="s">
        <v>493</v>
      </c>
      <c r="D191" s="122">
        <v>43620</v>
      </c>
      <c r="E191" s="130"/>
      <c r="F191" s="130" t="s">
        <v>494</v>
      </c>
      <c r="G191" s="409" t="s">
        <v>495</v>
      </c>
      <c r="H191" s="412"/>
      <c r="I191" s="413"/>
      <c r="J191" s="40" t="s">
        <v>37</v>
      </c>
      <c r="K191" s="85"/>
      <c r="L191" s="248" t="s">
        <v>44</v>
      </c>
      <c r="M191" s="159">
        <v>169</v>
      </c>
      <c r="N191" s="2"/>
      <c r="V191" s="50">
        <v>0</v>
      </c>
    </row>
    <row r="192" spans="1:22" ht="21" thickBot="1" x14ac:dyDescent="0.3">
      <c r="A192" s="291"/>
      <c r="B192" s="109" t="s">
        <v>30</v>
      </c>
      <c r="C192" s="109" t="s">
        <v>32</v>
      </c>
      <c r="D192" s="109" t="s">
        <v>17</v>
      </c>
      <c r="E192" s="109" t="s">
        <v>34</v>
      </c>
      <c r="F192" s="109" t="s">
        <v>34</v>
      </c>
      <c r="G192" s="110"/>
      <c r="H192" s="111"/>
      <c r="I192" s="112"/>
      <c r="J192" s="12" t="s">
        <v>38</v>
      </c>
      <c r="K192" s="86"/>
      <c r="L192" s="249" t="s">
        <v>44</v>
      </c>
      <c r="M192" s="160">
        <v>237.96</v>
      </c>
      <c r="N192" s="2"/>
      <c r="V192" s="50"/>
    </row>
    <row r="193" spans="1:22" ht="21" thickBot="1" x14ac:dyDescent="0.3">
      <c r="A193" s="292"/>
      <c r="B193" s="131" t="s">
        <v>491</v>
      </c>
      <c r="C193" s="125" t="str">
        <f>G191</f>
        <v>Frontier Airlines, Inc.</v>
      </c>
      <c r="D193" s="132">
        <v>43625</v>
      </c>
      <c r="E193" s="133"/>
      <c r="F193" s="134" t="s">
        <v>496</v>
      </c>
      <c r="G193" s="105"/>
      <c r="H193" s="106"/>
      <c r="I193" s="107"/>
      <c r="J193" s="12" t="s">
        <v>39</v>
      </c>
      <c r="K193" s="86"/>
      <c r="L193" s="250" t="s">
        <v>44</v>
      </c>
      <c r="M193" s="160">
        <v>37</v>
      </c>
      <c r="N193" s="2"/>
      <c r="V193" s="50"/>
    </row>
    <row r="194" spans="1:22" ht="24" customHeight="1" thickTop="1" thickBot="1" x14ac:dyDescent="0.3">
      <c r="A194" s="290">
        <f t="shared" ref="A194" si="41">A190+1</f>
        <v>45</v>
      </c>
      <c r="B194" s="104" t="s">
        <v>29</v>
      </c>
      <c r="C194" s="104" t="s">
        <v>31</v>
      </c>
      <c r="D194" s="104" t="s">
        <v>18</v>
      </c>
      <c r="E194" s="104" t="s">
        <v>33</v>
      </c>
      <c r="F194" s="104" t="s">
        <v>33</v>
      </c>
      <c r="G194" s="309" t="s">
        <v>24</v>
      </c>
      <c r="H194" s="310"/>
      <c r="I194" s="311"/>
      <c r="J194" s="42" t="s">
        <v>0</v>
      </c>
      <c r="K194" s="84"/>
      <c r="L194" s="84"/>
      <c r="M194" s="161"/>
      <c r="N194" s="2"/>
      <c r="V194" s="50"/>
    </row>
    <row r="195" spans="1:22" ht="34.5" customHeight="1" thickBot="1" x14ac:dyDescent="0.3">
      <c r="A195" s="291"/>
      <c r="B195" s="130" t="s">
        <v>497</v>
      </c>
      <c r="C195" s="130" t="s">
        <v>451</v>
      </c>
      <c r="D195" s="122">
        <v>43656</v>
      </c>
      <c r="E195" s="130"/>
      <c r="F195" s="130" t="s">
        <v>443</v>
      </c>
      <c r="G195" s="409" t="s">
        <v>444</v>
      </c>
      <c r="H195" s="412"/>
      <c r="I195" s="413"/>
      <c r="J195" s="40" t="s">
        <v>37</v>
      </c>
      <c r="K195" s="85"/>
      <c r="L195" s="246" t="s">
        <v>44</v>
      </c>
      <c r="M195" s="159">
        <v>252.65</v>
      </c>
      <c r="N195" s="2"/>
      <c r="V195" s="50">
        <v>0</v>
      </c>
    </row>
    <row r="196" spans="1:22" ht="21" thickBot="1" x14ac:dyDescent="0.3">
      <c r="A196" s="291"/>
      <c r="B196" s="109" t="s">
        <v>30</v>
      </c>
      <c r="C196" s="109" t="s">
        <v>32</v>
      </c>
      <c r="D196" s="109" t="s">
        <v>17</v>
      </c>
      <c r="E196" s="109" t="s">
        <v>34</v>
      </c>
      <c r="F196" s="109" t="s">
        <v>34</v>
      </c>
      <c r="G196" s="110"/>
      <c r="H196" s="111"/>
      <c r="I196" s="112"/>
      <c r="J196" s="12" t="s">
        <v>38</v>
      </c>
      <c r="K196" s="86"/>
      <c r="L196" s="247" t="s">
        <v>44</v>
      </c>
      <c r="M196" s="160">
        <v>556.6</v>
      </c>
      <c r="N196" s="2"/>
      <c r="V196" s="50"/>
    </row>
    <row r="197" spans="1:22" ht="13.8" thickBot="1" x14ac:dyDescent="0.3">
      <c r="A197" s="292"/>
      <c r="B197" s="131" t="s">
        <v>498</v>
      </c>
      <c r="C197" s="131" t="str">
        <f>G195</f>
        <v>The City of Brownsville</v>
      </c>
      <c r="D197" s="132">
        <v>43658</v>
      </c>
      <c r="E197" s="133"/>
      <c r="F197" s="134" t="s">
        <v>446</v>
      </c>
      <c r="G197" s="105"/>
      <c r="H197" s="106"/>
      <c r="I197" s="107"/>
      <c r="J197" s="12" t="s">
        <v>39</v>
      </c>
      <c r="K197" s="86"/>
      <c r="L197" s="86"/>
      <c r="M197" s="163"/>
      <c r="N197" s="2"/>
      <c r="V197" s="50"/>
    </row>
    <row r="198" spans="1:22" ht="24" customHeight="1" thickTop="1" thickBot="1" x14ac:dyDescent="0.3">
      <c r="A198" s="290">
        <f t="shared" ref="A198" si="42">A194+1</f>
        <v>46</v>
      </c>
      <c r="B198" s="104" t="s">
        <v>29</v>
      </c>
      <c r="C198" s="104" t="s">
        <v>31</v>
      </c>
      <c r="D198" s="104" t="s">
        <v>18</v>
      </c>
      <c r="E198" s="104" t="s">
        <v>33</v>
      </c>
      <c r="F198" s="104" t="s">
        <v>33</v>
      </c>
      <c r="G198" s="309" t="s">
        <v>24</v>
      </c>
      <c r="H198" s="310"/>
      <c r="I198" s="311"/>
      <c r="J198" s="42" t="s">
        <v>0</v>
      </c>
      <c r="K198" s="84"/>
      <c r="L198" s="84"/>
      <c r="M198" s="161"/>
      <c r="N198" s="2"/>
      <c r="V198" s="50"/>
    </row>
    <row r="199" spans="1:22" ht="34.5" customHeight="1" thickBot="1" x14ac:dyDescent="0.3">
      <c r="A199" s="291"/>
      <c r="B199" s="130" t="s">
        <v>499</v>
      </c>
      <c r="C199" s="121" t="s">
        <v>500</v>
      </c>
      <c r="D199" s="122">
        <v>43637</v>
      </c>
      <c r="E199" s="130"/>
      <c r="F199" s="130" t="s">
        <v>501</v>
      </c>
      <c r="G199" s="409" t="s">
        <v>462</v>
      </c>
      <c r="H199" s="412"/>
      <c r="I199" s="413"/>
      <c r="J199" s="40" t="s">
        <v>37</v>
      </c>
      <c r="K199" s="248"/>
      <c r="L199" s="248" t="s">
        <v>44</v>
      </c>
      <c r="M199" s="159">
        <v>522</v>
      </c>
      <c r="N199" s="2"/>
      <c r="V199" s="50">
        <v>0</v>
      </c>
    </row>
    <row r="200" spans="1:22" ht="21" thickBot="1" x14ac:dyDescent="0.3">
      <c r="A200" s="291"/>
      <c r="B200" s="109" t="s">
        <v>30</v>
      </c>
      <c r="C200" s="109" t="s">
        <v>32</v>
      </c>
      <c r="D200" s="109" t="s">
        <v>17</v>
      </c>
      <c r="E200" s="109" t="s">
        <v>34</v>
      </c>
      <c r="F200" s="109" t="s">
        <v>34</v>
      </c>
      <c r="G200" s="110"/>
      <c r="H200" s="111"/>
      <c r="I200" s="112"/>
      <c r="J200" s="12" t="s">
        <v>38</v>
      </c>
      <c r="K200" s="249" t="s">
        <v>44</v>
      </c>
      <c r="L200" s="249" t="s">
        <v>44</v>
      </c>
      <c r="M200" s="160">
        <v>887.85</v>
      </c>
      <c r="N200" s="2"/>
      <c r="V200" s="50"/>
    </row>
    <row r="201" spans="1:22" ht="13.8" thickBot="1" x14ac:dyDescent="0.3">
      <c r="A201" s="292"/>
      <c r="B201" s="131" t="s">
        <v>502</v>
      </c>
      <c r="C201" s="125" t="str">
        <f>G199</f>
        <v>Felix &amp; Paul Studios</v>
      </c>
      <c r="D201" s="132">
        <v>43639</v>
      </c>
      <c r="E201" s="133"/>
      <c r="F201" s="134" t="s">
        <v>503</v>
      </c>
      <c r="G201" s="105"/>
      <c r="H201" s="106"/>
      <c r="I201" s="107"/>
      <c r="J201" s="12" t="s">
        <v>39</v>
      </c>
      <c r="K201" s="250" t="s">
        <v>44</v>
      </c>
      <c r="L201" s="250"/>
      <c r="M201" s="160">
        <v>162.75</v>
      </c>
      <c r="N201" s="2"/>
      <c r="V201" s="50"/>
    </row>
    <row r="202" spans="1:22" ht="24" customHeight="1" thickTop="1" thickBot="1" x14ac:dyDescent="0.3">
      <c r="A202" s="290">
        <f t="shared" ref="A202" si="43">A198+1</f>
        <v>47</v>
      </c>
      <c r="B202" s="104" t="s">
        <v>29</v>
      </c>
      <c r="C202" s="104" t="s">
        <v>31</v>
      </c>
      <c r="D202" s="104" t="s">
        <v>18</v>
      </c>
      <c r="E202" s="104" t="s">
        <v>33</v>
      </c>
      <c r="F202" s="104" t="s">
        <v>33</v>
      </c>
      <c r="G202" s="309" t="s">
        <v>24</v>
      </c>
      <c r="H202" s="310"/>
      <c r="I202" s="311"/>
      <c r="J202" s="42" t="s">
        <v>0</v>
      </c>
      <c r="K202" s="84"/>
      <c r="L202" s="84"/>
      <c r="M202" s="161"/>
      <c r="N202" s="2"/>
      <c r="V202" s="50"/>
    </row>
    <row r="203" spans="1:22" ht="38.1" customHeight="1" thickBot="1" x14ac:dyDescent="0.3">
      <c r="A203" s="291"/>
      <c r="B203" s="137" t="s">
        <v>144</v>
      </c>
      <c r="C203" s="121" t="s">
        <v>504</v>
      </c>
      <c r="D203" s="122">
        <v>43706</v>
      </c>
      <c r="E203" s="121"/>
      <c r="F203" s="121" t="s">
        <v>505</v>
      </c>
      <c r="G203" s="409" t="s">
        <v>506</v>
      </c>
      <c r="H203" s="412"/>
      <c r="I203" s="413"/>
      <c r="J203" s="40" t="s">
        <v>37</v>
      </c>
      <c r="K203" s="85"/>
      <c r="L203" s="248" t="s">
        <v>44</v>
      </c>
      <c r="M203" s="159">
        <v>284</v>
      </c>
      <c r="N203" s="2"/>
      <c r="V203" s="50">
        <v>0</v>
      </c>
    </row>
    <row r="204" spans="1:22" ht="21" thickBot="1" x14ac:dyDescent="0.3">
      <c r="A204" s="291"/>
      <c r="B204" s="109" t="s">
        <v>30</v>
      </c>
      <c r="C204" s="109" t="s">
        <v>32</v>
      </c>
      <c r="D204" s="109" t="s">
        <v>17</v>
      </c>
      <c r="E204" s="109" t="s">
        <v>34</v>
      </c>
      <c r="F204" s="109" t="s">
        <v>34</v>
      </c>
      <c r="G204" s="110"/>
      <c r="H204" s="111"/>
      <c r="I204" s="112"/>
      <c r="J204" s="12" t="s">
        <v>38</v>
      </c>
      <c r="K204" s="86"/>
      <c r="L204" s="86"/>
      <c r="M204" s="163"/>
      <c r="N204" s="2"/>
      <c r="V204" s="50"/>
    </row>
    <row r="205" spans="1:22" ht="21" thickBot="1" x14ac:dyDescent="0.3">
      <c r="A205" s="292"/>
      <c r="B205" s="121" t="s">
        <v>507</v>
      </c>
      <c r="C205" s="121" t="str">
        <f>G203</f>
        <v>University of Cincinnati</v>
      </c>
      <c r="D205" s="122">
        <v>43708</v>
      </c>
      <c r="E205" s="121"/>
      <c r="F205" s="121" t="s">
        <v>508</v>
      </c>
      <c r="G205" s="105"/>
      <c r="H205" s="106"/>
      <c r="I205" s="107"/>
      <c r="J205" s="12" t="s">
        <v>39</v>
      </c>
      <c r="K205" s="86"/>
      <c r="L205" s="249" t="s">
        <v>44</v>
      </c>
      <c r="M205" s="160">
        <v>133</v>
      </c>
      <c r="N205" s="2"/>
      <c r="V205" s="50"/>
    </row>
    <row r="206" spans="1:22" ht="24" customHeight="1" thickTop="1" thickBot="1" x14ac:dyDescent="0.3">
      <c r="A206" s="290">
        <f t="shared" ref="A206" si="44">A202+1</f>
        <v>48</v>
      </c>
      <c r="B206" s="104" t="s">
        <v>29</v>
      </c>
      <c r="C206" s="104" t="s">
        <v>31</v>
      </c>
      <c r="D206" s="104" t="s">
        <v>18</v>
      </c>
      <c r="E206" s="104" t="s">
        <v>33</v>
      </c>
      <c r="F206" s="104" t="s">
        <v>33</v>
      </c>
      <c r="G206" s="309" t="s">
        <v>24</v>
      </c>
      <c r="H206" s="310"/>
      <c r="I206" s="311"/>
      <c r="J206" s="42" t="s">
        <v>0</v>
      </c>
      <c r="K206" s="84"/>
      <c r="L206" s="84"/>
      <c r="M206" s="161"/>
      <c r="N206" s="2"/>
      <c r="V206" s="50"/>
    </row>
    <row r="207" spans="1:22" ht="34.5" customHeight="1" thickBot="1" x14ac:dyDescent="0.3">
      <c r="A207" s="291"/>
      <c r="B207" s="130" t="s">
        <v>98</v>
      </c>
      <c r="C207" s="121" t="s">
        <v>509</v>
      </c>
      <c r="D207" s="122">
        <v>43589</v>
      </c>
      <c r="E207" s="130"/>
      <c r="F207" s="130" t="s">
        <v>510</v>
      </c>
      <c r="G207" s="409" t="s">
        <v>511</v>
      </c>
      <c r="H207" s="412"/>
      <c r="I207" s="413"/>
      <c r="J207" s="40" t="s">
        <v>37</v>
      </c>
      <c r="K207" s="85"/>
      <c r="L207" s="248" t="s">
        <v>44</v>
      </c>
      <c r="M207" s="159">
        <v>663</v>
      </c>
      <c r="N207" s="2"/>
      <c r="V207" s="50">
        <v>0</v>
      </c>
    </row>
    <row r="208" spans="1:22" ht="21" thickBot="1" x14ac:dyDescent="0.3">
      <c r="A208" s="291"/>
      <c r="B208" s="109" t="s">
        <v>30</v>
      </c>
      <c r="C208" s="109" t="s">
        <v>32</v>
      </c>
      <c r="D208" s="109" t="s">
        <v>17</v>
      </c>
      <c r="E208" s="109" t="s">
        <v>34</v>
      </c>
      <c r="F208" s="109" t="s">
        <v>34</v>
      </c>
      <c r="G208" s="110"/>
      <c r="H208" s="111"/>
      <c r="I208" s="112"/>
      <c r="J208" s="12" t="s">
        <v>38</v>
      </c>
      <c r="K208" s="86"/>
      <c r="L208" s="249" t="s">
        <v>44</v>
      </c>
      <c r="M208" s="160">
        <v>1871.63</v>
      </c>
      <c r="N208" s="2"/>
      <c r="V208" s="50"/>
    </row>
    <row r="209" spans="1:22" ht="13.8" thickBot="1" x14ac:dyDescent="0.3">
      <c r="A209" s="292"/>
      <c r="B209" s="131" t="s">
        <v>512</v>
      </c>
      <c r="C209" s="125" t="str">
        <f>G207</f>
        <v>Pioneers</v>
      </c>
      <c r="D209" s="132">
        <v>43597</v>
      </c>
      <c r="E209" s="133"/>
      <c r="F209" s="134" t="s">
        <v>385</v>
      </c>
      <c r="G209" s="105"/>
      <c r="H209" s="106"/>
      <c r="I209" s="107"/>
      <c r="J209" s="12" t="s">
        <v>39</v>
      </c>
      <c r="K209" s="86"/>
      <c r="L209" s="86"/>
      <c r="M209" s="163"/>
      <c r="N209" s="2"/>
      <c r="V209" s="50"/>
    </row>
    <row r="210" spans="1:22" ht="24" customHeight="1" thickTop="1" thickBot="1" x14ac:dyDescent="0.3">
      <c r="A210" s="290">
        <f t="shared" ref="A210" si="45">A206+1</f>
        <v>49</v>
      </c>
      <c r="B210" s="104" t="s">
        <v>29</v>
      </c>
      <c r="C210" s="104" t="s">
        <v>31</v>
      </c>
      <c r="D210" s="104" t="s">
        <v>18</v>
      </c>
      <c r="E210" s="104" t="s">
        <v>33</v>
      </c>
      <c r="F210" s="104" t="s">
        <v>33</v>
      </c>
      <c r="G210" s="309" t="s">
        <v>24</v>
      </c>
      <c r="H210" s="310"/>
      <c r="I210" s="311"/>
      <c r="J210" s="42" t="s">
        <v>0</v>
      </c>
      <c r="K210" s="84"/>
      <c r="L210" s="84"/>
      <c r="M210" s="161"/>
      <c r="N210" s="2"/>
      <c r="V210" s="50"/>
    </row>
    <row r="211" spans="1:22" ht="45.75" customHeight="1" thickBot="1" x14ac:dyDescent="0.3">
      <c r="A211" s="291"/>
      <c r="B211" s="121" t="s">
        <v>513</v>
      </c>
      <c r="C211" s="121" t="s">
        <v>514</v>
      </c>
      <c r="D211" s="122">
        <v>43661</v>
      </c>
      <c r="E211" s="121"/>
      <c r="F211" s="121" t="s">
        <v>515</v>
      </c>
      <c r="G211" s="409" t="s">
        <v>516</v>
      </c>
      <c r="H211" s="412"/>
      <c r="I211" s="413"/>
      <c r="J211" s="40" t="s">
        <v>37</v>
      </c>
      <c r="K211" s="85"/>
      <c r="L211" s="246" t="s">
        <v>44</v>
      </c>
      <c r="M211" s="159">
        <v>223</v>
      </c>
      <c r="N211" s="2"/>
      <c r="V211" s="50">
        <v>0</v>
      </c>
    </row>
    <row r="212" spans="1:22" ht="21" thickBot="1" x14ac:dyDescent="0.3">
      <c r="A212" s="291"/>
      <c r="B212" s="109" t="s">
        <v>30</v>
      </c>
      <c r="C212" s="109" t="s">
        <v>32</v>
      </c>
      <c r="D212" s="109" t="s">
        <v>17</v>
      </c>
      <c r="E212" s="109" t="s">
        <v>34</v>
      </c>
      <c r="F212" s="109" t="s">
        <v>34</v>
      </c>
      <c r="G212" s="110"/>
      <c r="H212" s="111"/>
      <c r="I212" s="112"/>
      <c r="J212" s="12" t="s">
        <v>38</v>
      </c>
      <c r="K212" s="86"/>
      <c r="L212" s="247" t="s">
        <v>44</v>
      </c>
      <c r="M212" s="160">
        <v>634.29</v>
      </c>
      <c r="N212" s="2"/>
      <c r="V212" s="50"/>
    </row>
    <row r="213" spans="1:22" ht="13.8" thickBot="1" x14ac:dyDescent="0.3">
      <c r="A213" s="292"/>
      <c r="B213" s="125" t="s">
        <v>502</v>
      </c>
      <c r="C213" s="125" t="str">
        <f>G211</f>
        <v>Wells Branch Library</v>
      </c>
      <c r="D213" s="126">
        <v>43667</v>
      </c>
      <c r="E213" s="127"/>
      <c r="F213" s="128" t="s">
        <v>517</v>
      </c>
      <c r="G213" s="105"/>
      <c r="H213" s="106"/>
      <c r="I213" s="107"/>
      <c r="J213" s="12" t="s">
        <v>39</v>
      </c>
      <c r="K213" s="86"/>
      <c r="L213" s="86"/>
      <c r="M213" s="163"/>
      <c r="N213" s="2"/>
      <c r="V213" s="50"/>
    </row>
    <row r="214" spans="1:22" ht="24" customHeight="1" thickTop="1" thickBot="1" x14ac:dyDescent="0.3">
      <c r="A214" s="290">
        <f t="shared" ref="A214" si="46">A210+1</f>
        <v>50</v>
      </c>
      <c r="B214" s="104" t="s">
        <v>29</v>
      </c>
      <c r="C214" s="104" t="s">
        <v>31</v>
      </c>
      <c r="D214" s="104" t="s">
        <v>18</v>
      </c>
      <c r="E214" s="104" t="s">
        <v>33</v>
      </c>
      <c r="F214" s="104" t="s">
        <v>33</v>
      </c>
      <c r="G214" s="309" t="s">
        <v>24</v>
      </c>
      <c r="H214" s="310"/>
      <c r="I214" s="311"/>
      <c r="J214" s="42" t="s">
        <v>0</v>
      </c>
      <c r="K214" s="84"/>
      <c r="L214" s="84"/>
      <c r="M214" s="161"/>
      <c r="N214" s="2"/>
      <c r="V214" s="50"/>
    </row>
    <row r="215" spans="1:22" ht="45.75" customHeight="1" thickBot="1" x14ac:dyDescent="0.3">
      <c r="A215" s="291"/>
      <c r="B215" s="130" t="s">
        <v>95</v>
      </c>
      <c r="C215" s="121" t="s">
        <v>518</v>
      </c>
      <c r="D215" s="122">
        <v>43562</v>
      </c>
      <c r="E215" s="130"/>
      <c r="F215" s="130" t="s">
        <v>519</v>
      </c>
      <c r="G215" s="409" t="s">
        <v>314</v>
      </c>
      <c r="H215" s="412"/>
      <c r="I215" s="413"/>
      <c r="J215" s="40" t="s">
        <v>37</v>
      </c>
      <c r="K215" s="85"/>
      <c r="L215" s="248" t="s">
        <v>44</v>
      </c>
      <c r="M215" s="159">
        <v>188</v>
      </c>
      <c r="N215" s="2"/>
      <c r="V215" s="50">
        <v>0</v>
      </c>
    </row>
    <row r="216" spans="1:22" ht="21" thickBot="1" x14ac:dyDescent="0.3">
      <c r="A216" s="291"/>
      <c r="B216" s="109" t="s">
        <v>30</v>
      </c>
      <c r="C216" s="109" t="s">
        <v>32</v>
      </c>
      <c r="D216" s="109" t="s">
        <v>17</v>
      </c>
      <c r="E216" s="109" t="s">
        <v>34</v>
      </c>
      <c r="F216" s="109" t="s">
        <v>34</v>
      </c>
      <c r="G216" s="110"/>
      <c r="H216" s="111"/>
      <c r="I216" s="112"/>
      <c r="J216" s="12" t="s">
        <v>38</v>
      </c>
      <c r="K216" s="86"/>
      <c r="L216" s="249" t="s">
        <v>44</v>
      </c>
      <c r="M216" s="160">
        <v>1474.18</v>
      </c>
      <c r="N216" s="2"/>
      <c r="V216" s="50"/>
    </row>
    <row r="217" spans="1:22" ht="21" thickBot="1" x14ac:dyDescent="0.3">
      <c r="A217" s="292"/>
      <c r="B217" s="131" t="s">
        <v>392</v>
      </c>
      <c r="C217" s="125" t="str">
        <f>G215</f>
        <v>Washington State University</v>
      </c>
      <c r="D217" s="132">
        <v>43564</v>
      </c>
      <c r="E217" s="133"/>
      <c r="F217" s="134" t="s">
        <v>520</v>
      </c>
      <c r="G217" s="105"/>
      <c r="H217" s="106"/>
      <c r="I217" s="107"/>
      <c r="J217" s="12" t="s">
        <v>39</v>
      </c>
      <c r="K217" s="86"/>
      <c r="L217" s="86"/>
      <c r="M217" s="163"/>
      <c r="N217" s="2"/>
      <c r="V217" s="50"/>
    </row>
    <row r="218" spans="1:22" ht="24" customHeight="1" thickTop="1" thickBot="1" x14ac:dyDescent="0.3">
      <c r="A218" s="290">
        <f t="shared" ref="A218" si="47">A214+1</f>
        <v>51</v>
      </c>
      <c r="B218" s="104" t="s">
        <v>29</v>
      </c>
      <c r="C218" s="104" t="s">
        <v>31</v>
      </c>
      <c r="D218" s="104" t="s">
        <v>18</v>
      </c>
      <c r="E218" s="104" t="s">
        <v>33</v>
      </c>
      <c r="F218" s="104" t="s">
        <v>33</v>
      </c>
      <c r="G218" s="309" t="s">
        <v>24</v>
      </c>
      <c r="H218" s="310"/>
      <c r="I218" s="311"/>
      <c r="J218" s="42" t="s">
        <v>0</v>
      </c>
      <c r="K218" s="84"/>
      <c r="L218" s="84"/>
      <c r="M218" s="161"/>
      <c r="N218" s="2"/>
      <c r="V218" s="50"/>
    </row>
    <row r="219" spans="1:22" ht="45.75" customHeight="1" thickBot="1" x14ac:dyDescent="0.3">
      <c r="A219" s="291"/>
      <c r="B219" s="130" t="s">
        <v>95</v>
      </c>
      <c r="C219" s="121" t="s">
        <v>471</v>
      </c>
      <c r="D219" s="122">
        <v>43582</v>
      </c>
      <c r="E219" s="130"/>
      <c r="F219" s="130" t="s">
        <v>472</v>
      </c>
      <c r="G219" s="409" t="s">
        <v>473</v>
      </c>
      <c r="H219" s="412"/>
      <c r="I219" s="413"/>
      <c r="J219" s="40" t="s">
        <v>37</v>
      </c>
      <c r="K219" s="85"/>
      <c r="L219" s="248" t="s">
        <v>44</v>
      </c>
      <c r="M219" s="159">
        <v>496</v>
      </c>
      <c r="N219" s="2"/>
      <c r="V219" s="50">
        <v>0</v>
      </c>
    </row>
    <row r="220" spans="1:22" ht="21" thickBot="1" x14ac:dyDescent="0.3">
      <c r="A220" s="291"/>
      <c r="B220" s="109" t="s">
        <v>30</v>
      </c>
      <c r="C220" s="109" t="s">
        <v>32</v>
      </c>
      <c r="D220" s="109" t="s">
        <v>17</v>
      </c>
      <c r="E220" s="109" t="s">
        <v>34</v>
      </c>
      <c r="F220" s="109" t="s">
        <v>34</v>
      </c>
      <c r="G220" s="110"/>
      <c r="H220" s="111"/>
      <c r="I220" s="112"/>
      <c r="J220" s="12" t="s">
        <v>38</v>
      </c>
      <c r="K220" s="86"/>
      <c r="L220" s="249" t="s">
        <v>44</v>
      </c>
      <c r="M220" s="160">
        <v>339.28</v>
      </c>
      <c r="N220" s="2"/>
      <c r="V220" s="50"/>
    </row>
    <row r="221" spans="1:22" ht="21" thickBot="1" x14ac:dyDescent="0.3">
      <c r="A221" s="292"/>
      <c r="B221" s="131" t="s">
        <v>392</v>
      </c>
      <c r="C221" s="125" t="str">
        <f>G219</f>
        <v>Pennsylvania State University</v>
      </c>
      <c r="D221" s="132">
        <v>43586</v>
      </c>
      <c r="E221" s="133"/>
      <c r="F221" s="134" t="s">
        <v>474</v>
      </c>
      <c r="G221" s="105"/>
      <c r="H221" s="106"/>
      <c r="I221" s="107"/>
      <c r="J221" s="12" t="s">
        <v>39</v>
      </c>
      <c r="K221" s="86"/>
      <c r="L221" s="86"/>
      <c r="M221" s="163"/>
      <c r="N221" s="2"/>
      <c r="V221" s="50"/>
    </row>
    <row r="222" spans="1:22" ht="24" customHeight="1" thickTop="1" thickBot="1" x14ac:dyDescent="0.3">
      <c r="A222" s="290">
        <f t="shared" ref="A222" si="48">A218+1</f>
        <v>52</v>
      </c>
      <c r="B222" s="104" t="s">
        <v>29</v>
      </c>
      <c r="C222" s="104" t="s">
        <v>31</v>
      </c>
      <c r="D222" s="104" t="s">
        <v>18</v>
      </c>
      <c r="E222" s="104" t="s">
        <v>33</v>
      </c>
      <c r="F222" s="104" t="s">
        <v>33</v>
      </c>
      <c r="G222" s="309" t="s">
        <v>24</v>
      </c>
      <c r="H222" s="310"/>
      <c r="I222" s="311"/>
      <c r="J222" s="42" t="s">
        <v>0</v>
      </c>
      <c r="K222" s="84"/>
      <c r="L222" s="84"/>
      <c r="M222" s="161"/>
      <c r="N222" s="2"/>
      <c r="V222" s="50"/>
    </row>
    <row r="223" spans="1:22" ht="45.75" customHeight="1" thickBot="1" x14ac:dyDescent="0.3">
      <c r="A223" s="291"/>
      <c r="B223" s="121" t="s">
        <v>521</v>
      </c>
      <c r="C223" s="121" t="s">
        <v>522</v>
      </c>
      <c r="D223" s="122">
        <v>43558</v>
      </c>
      <c r="E223" s="121"/>
      <c r="F223" s="121" t="s">
        <v>477</v>
      </c>
      <c r="G223" s="409" t="s">
        <v>523</v>
      </c>
      <c r="H223" s="412"/>
      <c r="I223" s="413"/>
      <c r="J223" s="40" t="s">
        <v>37</v>
      </c>
      <c r="K223" s="246"/>
      <c r="L223" s="246" t="s">
        <v>44</v>
      </c>
      <c r="M223" s="159">
        <v>87.96</v>
      </c>
      <c r="N223" s="2"/>
      <c r="V223" s="50">
        <v>0</v>
      </c>
    </row>
    <row r="224" spans="1:22" ht="21" thickBot="1" x14ac:dyDescent="0.3">
      <c r="A224" s="291"/>
      <c r="B224" s="109" t="s">
        <v>30</v>
      </c>
      <c r="C224" s="109" t="s">
        <v>32</v>
      </c>
      <c r="D224" s="109" t="s">
        <v>17</v>
      </c>
      <c r="E224" s="109" t="s">
        <v>34</v>
      </c>
      <c r="F224" s="109" t="s">
        <v>34</v>
      </c>
      <c r="G224" s="110"/>
      <c r="H224" s="111"/>
      <c r="I224" s="112"/>
      <c r="J224" s="12" t="s">
        <v>38</v>
      </c>
      <c r="K224" s="247" t="s">
        <v>44</v>
      </c>
      <c r="L224" s="247"/>
      <c r="M224" s="160">
        <v>269.12</v>
      </c>
      <c r="N224" s="2"/>
      <c r="V224" s="50"/>
    </row>
    <row r="225" spans="1:22" ht="13.8" thickBot="1" x14ac:dyDescent="0.3">
      <c r="A225" s="292"/>
      <c r="B225" s="125" t="s">
        <v>151</v>
      </c>
      <c r="C225" s="125" t="str">
        <f>G223</f>
        <v>LeTourneau University</v>
      </c>
      <c r="D225" s="126">
        <v>43559</v>
      </c>
      <c r="E225" s="127"/>
      <c r="F225" s="135" t="s">
        <v>524</v>
      </c>
      <c r="G225" s="105"/>
      <c r="H225" s="106"/>
      <c r="I225" s="107"/>
      <c r="J225" s="12" t="s">
        <v>39</v>
      </c>
      <c r="K225" s="247" t="s">
        <v>44</v>
      </c>
      <c r="L225" s="247"/>
      <c r="M225" s="160">
        <v>41.66</v>
      </c>
      <c r="N225" s="2"/>
      <c r="V225" s="50"/>
    </row>
    <row r="226" spans="1:22" ht="24" customHeight="1" thickTop="1" thickBot="1" x14ac:dyDescent="0.3">
      <c r="A226" s="290">
        <f t="shared" ref="A226" si="49">A222+1</f>
        <v>53</v>
      </c>
      <c r="B226" s="104" t="s">
        <v>29</v>
      </c>
      <c r="C226" s="104" t="s">
        <v>31</v>
      </c>
      <c r="D226" s="104" t="s">
        <v>18</v>
      </c>
      <c r="E226" s="104" t="s">
        <v>33</v>
      </c>
      <c r="F226" s="104" t="s">
        <v>33</v>
      </c>
      <c r="G226" s="309" t="s">
        <v>24</v>
      </c>
      <c r="H226" s="310"/>
      <c r="I226" s="311"/>
      <c r="J226" s="42" t="s">
        <v>0</v>
      </c>
      <c r="K226" s="84"/>
      <c r="L226" s="84"/>
      <c r="M226" s="161"/>
      <c r="N226" s="2"/>
      <c r="V226" s="50"/>
    </row>
    <row r="227" spans="1:22" ht="45.75" customHeight="1" thickBot="1" x14ac:dyDescent="0.3">
      <c r="A227" s="291"/>
      <c r="B227" s="130" t="s">
        <v>525</v>
      </c>
      <c r="C227" s="121" t="s">
        <v>1239</v>
      </c>
      <c r="D227" s="122">
        <v>43564</v>
      </c>
      <c r="E227" s="130"/>
      <c r="F227" s="130" t="s">
        <v>526</v>
      </c>
      <c r="G227" s="409" t="s">
        <v>527</v>
      </c>
      <c r="H227" s="412"/>
      <c r="I227" s="413"/>
      <c r="J227" s="40" t="s">
        <v>37</v>
      </c>
      <c r="K227" s="248"/>
      <c r="L227" s="248" t="s">
        <v>44</v>
      </c>
      <c r="M227" s="159">
        <v>1314</v>
      </c>
      <c r="N227" s="2"/>
      <c r="V227" s="50">
        <v>0</v>
      </c>
    </row>
    <row r="228" spans="1:22" ht="21" thickBot="1" x14ac:dyDescent="0.3">
      <c r="A228" s="291"/>
      <c r="B228" s="109" t="s">
        <v>30</v>
      </c>
      <c r="C228" s="109" t="s">
        <v>32</v>
      </c>
      <c r="D228" s="109" t="s">
        <v>17</v>
      </c>
      <c r="E228" s="109" t="s">
        <v>34</v>
      </c>
      <c r="F228" s="109" t="s">
        <v>34</v>
      </c>
      <c r="G228" s="110"/>
      <c r="H228" s="111"/>
      <c r="I228" s="112"/>
      <c r="J228" s="12" t="s">
        <v>38</v>
      </c>
      <c r="K228" s="249" t="s">
        <v>44</v>
      </c>
      <c r="L228" s="249" t="s">
        <v>44</v>
      </c>
      <c r="M228" s="160">
        <v>2179.4300000000003</v>
      </c>
      <c r="N228" s="2"/>
      <c r="V228" s="50"/>
    </row>
    <row r="229" spans="1:22" ht="21" thickBot="1" x14ac:dyDescent="0.3">
      <c r="A229" s="292"/>
      <c r="B229" s="131" t="s">
        <v>528</v>
      </c>
      <c r="C229" s="125" t="str">
        <f>G227</f>
        <v>International Wool Textile Organization</v>
      </c>
      <c r="D229" s="132">
        <v>43568</v>
      </c>
      <c r="E229" s="133"/>
      <c r="F229" s="134" t="s">
        <v>529</v>
      </c>
      <c r="G229" s="105"/>
      <c r="H229" s="106"/>
      <c r="I229" s="107"/>
      <c r="J229" s="12" t="s">
        <v>39</v>
      </c>
      <c r="K229" s="250" t="s">
        <v>44</v>
      </c>
      <c r="L229" s="250" t="s">
        <v>44</v>
      </c>
      <c r="M229" s="160">
        <v>3892</v>
      </c>
      <c r="N229" s="2"/>
      <c r="V229" s="50"/>
    </row>
    <row r="230" spans="1:22" ht="24" customHeight="1" thickTop="1" thickBot="1" x14ac:dyDescent="0.3">
      <c r="A230" s="290">
        <f t="shared" ref="A230" si="50">A226+1</f>
        <v>54</v>
      </c>
      <c r="B230" s="104" t="s">
        <v>29</v>
      </c>
      <c r="C230" s="104" t="s">
        <v>31</v>
      </c>
      <c r="D230" s="104" t="s">
        <v>18</v>
      </c>
      <c r="E230" s="104" t="s">
        <v>33</v>
      </c>
      <c r="F230" s="104" t="s">
        <v>33</v>
      </c>
      <c r="G230" s="309" t="s">
        <v>24</v>
      </c>
      <c r="H230" s="310"/>
      <c r="I230" s="311"/>
      <c r="J230" s="42" t="s">
        <v>0</v>
      </c>
      <c r="K230" s="84"/>
      <c r="L230" s="84"/>
      <c r="M230" s="161"/>
      <c r="N230" s="2"/>
      <c r="V230" s="50"/>
    </row>
    <row r="231" spans="1:22" ht="45.75" customHeight="1" thickBot="1" x14ac:dyDescent="0.3">
      <c r="A231" s="291"/>
      <c r="B231" s="121" t="s">
        <v>75</v>
      </c>
      <c r="C231" s="121" t="s">
        <v>1240</v>
      </c>
      <c r="D231" s="122">
        <v>43533</v>
      </c>
      <c r="E231" s="121"/>
      <c r="F231" s="121" t="s">
        <v>530</v>
      </c>
      <c r="G231" s="409" t="s">
        <v>1241</v>
      </c>
      <c r="H231" s="412"/>
      <c r="I231" s="413"/>
      <c r="J231" s="40" t="s">
        <v>37</v>
      </c>
      <c r="K231" s="248"/>
      <c r="L231" s="248" t="s">
        <v>44</v>
      </c>
      <c r="M231" s="159">
        <v>1449</v>
      </c>
      <c r="N231" s="2"/>
      <c r="V231" s="50">
        <v>0</v>
      </c>
    </row>
    <row r="232" spans="1:22" ht="21" thickBot="1" x14ac:dyDescent="0.3">
      <c r="A232" s="291"/>
      <c r="B232" s="109" t="s">
        <v>30</v>
      </c>
      <c r="C232" s="109" t="s">
        <v>32</v>
      </c>
      <c r="D232" s="109" t="s">
        <v>17</v>
      </c>
      <c r="E232" s="109" t="s">
        <v>34</v>
      </c>
      <c r="F232" s="109" t="s">
        <v>34</v>
      </c>
      <c r="G232" s="110"/>
      <c r="H232" s="111"/>
      <c r="I232" s="112"/>
      <c r="J232" s="12" t="s">
        <v>38</v>
      </c>
      <c r="K232" s="249"/>
      <c r="L232" s="248" t="s">
        <v>44</v>
      </c>
      <c r="M232" s="160">
        <v>2405.13</v>
      </c>
      <c r="N232" s="2"/>
      <c r="V232" s="50"/>
    </row>
    <row r="233" spans="1:22" ht="21" thickBot="1" x14ac:dyDescent="0.3">
      <c r="A233" s="292"/>
      <c r="B233" s="125" t="s">
        <v>531</v>
      </c>
      <c r="C233" s="125" t="str">
        <f>G231</f>
        <v>Scottish Space School Space Foundation</v>
      </c>
      <c r="D233" s="126">
        <v>43541</v>
      </c>
      <c r="E233" s="127"/>
      <c r="F233" s="135" t="s">
        <v>557</v>
      </c>
      <c r="G233" s="105"/>
      <c r="H233" s="106"/>
      <c r="I233" s="107"/>
      <c r="J233" s="12" t="s">
        <v>39</v>
      </c>
      <c r="K233" s="249" t="s">
        <v>44</v>
      </c>
      <c r="L233" s="248"/>
      <c r="M233" s="160">
        <v>374.25</v>
      </c>
      <c r="N233" s="2"/>
      <c r="V233" s="50"/>
    </row>
    <row r="234" spans="1:22" ht="24" customHeight="1" thickTop="1" thickBot="1" x14ac:dyDescent="0.3">
      <c r="A234" s="290">
        <f t="shared" ref="A234" si="51">A230+1</f>
        <v>55</v>
      </c>
      <c r="B234" s="104" t="s">
        <v>29</v>
      </c>
      <c r="C234" s="104" t="s">
        <v>31</v>
      </c>
      <c r="D234" s="104" t="s">
        <v>18</v>
      </c>
      <c r="E234" s="104" t="s">
        <v>33</v>
      </c>
      <c r="F234" s="104" t="s">
        <v>33</v>
      </c>
      <c r="G234" s="309" t="s">
        <v>24</v>
      </c>
      <c r="H234" s="310"/>
      <c r="I234" s="311"/>
      <c r="J234" s="42" t="s">
        <v>0</v>
      </c>
      <c r="K234" s="84"/>
      <c r="L234" s="84"/>
      <c r="M234" s="161"/>
      <c r="N234" s="2"/>
      <c r="V234" s="50"/>
    </row>
    <row r="235" spans="1:22" ht="41.4" thickBot="1" x14ac:dyDescent="0.3">
      <c r="A235" s="291"/>
      <c r="B235" s="130" t="s">
        <v>75</v>
      </c>
      <c r="C235" s="121" t="s">
        <v>1240</v>
      </c>
      <c r="D235" s="122">
        <v>43624</v>
      </c>
      <c r="E235" s="130"/>
      <c r="F235" s="130" t="s">
        <v>366</v>
      </c>
      <c r="G235" s="409" t="s">
        <v>1241</v>
      </c>
      <c r="H235" s="412"/>
      <c r="I235" s="413"/>
      <c r="J235" s="40" t="s">
        <v>37</v>
      </c>
      <c r="K235" s="248"/>
      <c r="L235" s="248" t="s">
        <v>44</v>
      </c>
      <c r="M235" s="159">
        <v>1328</v>
      </c>
      <c r="N235" s="2"/>
      <c r="V235" s="50">
        <v>0</v>
      </c>
    </row>
    <row r="236" spans="1:22" ht="21" thickBot="1" x14ac:dyDescent="0.3">
      <c r="A236" s="291"/>
      <c r="B236" s="109" t="s">
        <v>30</v>
      </c>
      <c r="C236" s="109" t="s">
        <v>32</v>
      </c>
      <c r="D236" s="109" t="s">
        <v>17</v>
      </c>
      <c r="E236" s="109" t="s">
        <v>34</v>
      </c>
      <c r="F236" s="109" t="s">
        <v>34</v>
      </c>
      <c r="G236" s="110"/>
      <c r="H236" s="111"/>
      <c r="I236" s="112"/>
      <c r="J236" s="12" t="s">
        <v>38</v>
      </c>
      <c r="K236" s="249"/>
      <c r="L236" s="249" t="s">
        <v>44</v>
      </c>
      <c r="M236" s="160">
        <v>2362.33</v>
      </c>
      <c r="N236" s="2"/>
      <c r="V236" s="50"/>
    </row>
    <row r="237" spans="1:22" ht="21" thickBot="1" x14ac:dyDescent="0.3">
      <c r="A237" s="292"/>
      <c r="B237" s="131" t="s">
        <v>531</v>
      </c>
      <c r="C237" s="125" t="str">
        <f>G235</f>
        <v>Scottish Space School Space Foundation</v>
      </c>
      <c r="D237" s="132">
        <v>43632</v>
      </c>
      <c r="E237" s="133"/>
      <c r="F237" s="134" t="s">
        <v>532</v>
      </c>
      <c r="G237" s="105"/>
      <c r="H237" s="106"/>
      <c r="I237" s="107"/>
      <c r="J237" s="12" t="s">
        <v>39</v>
      </c>
      <c r="K237" s="250" t="s">
        <v>44</v>
      </c>
      <c r="L237" s="250"/>
      <c r="M237" s="160">
        <v>272.75</v>
      </c>
      <c r="N237" s="2"/>
      <c r="V237" s="50"/>
    </row>
    <row r="238" spans="1:22" ht="24" customHeight="1" thickTop="1" thickBot="1" x14ac:dyDescent="0.3">
      <c r="A238" s="290">
        <f t="shared" ref="A238" si="52">A234+1</f>
        <v>56</v>
      </c>
      <c r="B238" s="104" t="s">
        <v>29</v>
      </c>
      <c r="C238" s="104" t="s">
        <v>31</v>
      </c>
      <c r="D238" s="104" t="s">
        <v>18</v>
      </c>
      <c r="E238" s="104" t="s">
        <v>33</v>
      </c>
      <c r="F238" s="104" t="s">
        <v>33</v>
      </c>
      <c r="G238" s="309" t="s">
        <v>24</v>
      </c>
      <c r="H238" s="310"/>
      <c r="I238" s="311"/>
      <c r="J238" s="42" t="s">
        <v>0</v>
      </c>
      <c r="K238" s="84"/>
      <c r="L238" s="84"/>
      <c r="M238" s="161"/>
      <c r="N238" s="2"/>
      <c r="V238" s="50"/>
    </row>
    <row r="239" spans="1:22" ht="34.5" customHeight="1" thickBot="1" x14ac:dyDescent="0.3">
      <c r="A239" s="291"/>
      <c r="B239" s="130" t="s">
        <v>92</v>
      </c>
      <c r="C239" s="130" t="s">
        <v>533</v>
      </c>
      <c r="D239" s="122">
        <v>43637</v>
      </c>
      <c r="E239" s="130"/>
      <c r="F239" s="130" t="s">
        <v>534</v>
      </c>
      <c r="G239" s="409" t="s">
        <v>535</v>
      </c>
      <c r="H239" s="412"/>
      <c r="I239" s="413"/>
      <c r="J239" s="40" t="s">
        <v>37</v>
      </c>
      <c r="K239" s="246" t="s">
        <v>44</v>
      </c>
      <c r="L239" s="246" t="s">
        <v>44</v>
      </c>
      <c r="M239" s="159">
        <v>379.3</v>
      </c>
      <c r="N239" s="2"/>
      <c r="V239" s="50">
        <v>0</v>
      </c>
    </row>
    <row r="240" spans="1:22" ht="21" thickBot="1" x14ac:dyDescent="0.3">
      <c r="A240" s="291"/>
      <c r="B240" s="109" t="s">
        <v>30</v>
      </c>
      <c r="C240" s="109" t="s">
        <v>32</v>
      </c>
      <c r="D240" s="109" t="s">
        <v>17</v>
      </c>
      <c r="E240" s="109" t="s">
        <v>34</v>
      </c>
      <c r="F240" s="109" t="s">
        <v>34</v>
      </c>
      <c r="G240" s="110"/>
      <c r="H240" s="111"/>
      <c r="I240" s="112"/>
      <c r="J240" s="12" t="s">
        <v>38</v>
      </c>
      <c r="K240" s="86"/>
      <c r="L240" s="86"/>
      <c r="M240" s="163"/>
      <c r="N240" s="2"/>
      <c r="V240" s="50"/>
    </row>
    <row r="241" spans="1:22" ht="13.8" thickBot="1" x14ac:dyDescent="0.3">
      <c r="A241" s="292"/>
      <c r="B241" s="131" t="s">
        <v>439</v>
      </c>
      <c r="C241" s="131" t="str">
        <f>G239</f>
        <v>Cadoma Foundation</v>
      </c>
      <c r="D241" s="132">
        <v>43646</v>
      </c>
      <c r="E241" s="133"/>
      <c r="F241" s="134" t="s">
        <v>536</v>
      </c>
      <c r="G241" s="105"/>
      <c r="H241" s="106"/>
      <c r="I241" s="107"/>
      <c r="J241" s="12" t="s">
        <v>39</v>
      </c>
      <c r="K241" s="247" t="s">
        <v>44</v>
      </c>
      <c r="L241" s="247"/>
      <c r="M241" s="160">
        <v>152.25</v>
      </c>
      <c r="N241" s="2"/>
      <c r="V241" s="50"/>
    </row>
    <row r="242" spans="1:22" ht="24" customHeight="1" thickTop="1" thickBot="1" x14ac:dyDescent="0.3">
      <c r="A242" s="290">
        <f t="shared" ref="A242" si="53">A238+1</f>
        <v>57</v>
      </c>
      <c r="B242" s="104" t="s">
        <v>29</v>
      </c>
      <c r="C242" s="104" t="s">
        <v>31</v>
      </c>
      <c r="D242" s="104" t="s">
        <v>18</v>
      </c>
      <c r="E242" s="104" t="s">
        <v>33</v>
      </c>
      <c r="F242" s="104" t="s">
        <v>33</v>
      </c>
      <c r="G242" s="309" t="s">
        <v>24</v>
      </c>
      <c r="H242" s="310"/>
      <c r="I242" s="311"/>
      <c r="J242" s="42" t="s">
        <v>0</v>
      </c>
      <c r="K242" s="84"/>
      <c r="L242" s="84"/>
      <c r="M242" s="161"/>
      <c r="N242" s="2"/>
      <c r="V242" s="50"/>
    </row>
    <row r="243" spans="1:22" ht="31.2" thickBot="1" x14ac:dyDescent="0.3">
      <c r="A243" s="291"/>
      <c r="B243" s="130" t="s">
        <v>537</v>
      </c>
      <c r="C243" s="121" t="s">
        <v>538</v>
      </c>
      <c r="D243" s="122">
        <v>43690</v>
      </c>
      <c r="E243" s="130"/>
      <c r="F243" s="130" t="s">
        <v>366</v>
      </c>
      <c r="G243" s="409" t="s">
        <v>539</v>
      </c>
      <c r="H243" s="412"/>
      <c r="I243" s="413"/>
      <c r="J243" s="40" t="s">
        <v>37</v>
      </c>
      <c r="K243" s="248"/>
      <c r="L243" s="248" t="s">
        <v>44</v>
      </c>
      <c r="M243" s="159">
        <v>480</v>
      </c>
      <c r="N243" s="2"/>
      <c r="V243" s="50">
        <v>0</v>
      </c>
    </row>
    <row r="244" spans="1:22" ht="21" thickBot="1" x14ac:dyDescent="0.3">
      <c r="A244" s="291"/>
      <c r="B244" s="109" t="s">
        <v>30</v>
      </c>
      <c r="C244" s="109" t="s">
        <v>32</v>
      </c>
      <c r="D244" s="109" t="s">
        <v>17</v>
      </c>
      <c r="E244" s="109" t="s">
        <v>34</v>
      </c>
      <c r="F244" s="109" t="s">
        <v>34</v>
      </c>
      <c r="G244" s="110"/>
      <c r="H244" s="111"/>
      <c r="I244" s="112"/>
      <c r="J244" s="12" t="s">
        <v>38</v>
      </c>
      <c r="K244" s="249" t="s">
        <v>44</v>
      </c>
      <c r="L244" s="249" t="s">
        <v>44</v>
      </c>
      <c r="M244" s="160">
        <v>1309.04</v>
      </c>
      <c r="N244" s="2"/>
      <c r="V244" s="50"/>
    </row>
    <row r="245" spans="1:22" ht="13.8" thickBot="1" x14ac:dyDescent="0.3">
      <c r="A245" s="292"/>
      <c r="B245" s="131" t="s">
        <v>329</v>
      </c>
      <c r="C245" s="125" t="str">
        <f>G243</f>
        <v>University of Strathclyde</v>
      </c>
      <c r="D245" s="132">
        <v>43695</v>
      </c>
      <c r="E245" s="133"/>
      <c r="F245" s="134" t="s">
        <v>540</v>
      </c>
      <c r="G245" s="105"/>
      <c r="H245" s="106"/>
      <c r="I245" s="107"/>
      <c r="J245" s="12" t="s">
        <v>39</v>
      </c>
      <c r="K245" s="250" t="s">
        <v>44</v>
      </c>
      <c r="L245" s="250"/>
      <c r="M245" s="160">
        <v>282.25</v>
      </c>
      <c r="N245" s="2"/>
      <c r="V245" s="50"/>
    </row>
    <row r="246" spans="1:22" ht="24" customHeight="1" thickTop="1" thickBot="1" x14ac:dyDescent="0.3">
      <c r="A246" s="290">
        <f t="shared" ref="A246" si="54">A242+1</f>
        <v>58</v>
      </c>
      <c r="B246" s="104" t="s">
        <v>29</v>
      </c>
      <c r="C246" s="104" t="s">
        <v>31</v>
      </c>
      <c r="D246" s="104" t="s">
        <v>18</v>
      </c>
      <c r="E246" s="104" t="s">
        <v>33</v>
      </c>
      <c r="F246" s="104" t="s">
        <v>33</v>
      </c>
      <c r="G246" s="309" t="s">
        <v>24</v>
      </c>
      <c r="H246" s="310"/>
      <c r="I246" s="311"/>
      <c r="J246" s="42" t="s">
        <v>0</v>
      </c>
      <c r="K246" s="84"/>
      <c r="L246" s="84"/>
      <c r="M246" s="161"/>
      <c r="N246" s="2"/>
      <c r="V246" s="50"/>
    </row>
    <row r="247" spans="1:22" ht="34.5" customHeight="1" thickBot="1" x14ac:dyDescent="0.3">
      <c r="A247" s="291"/>
      <c r="B247" s="121" t="s">
        <v>86</v>
      </c>
      <c r="C247" s="121" t="s">
        <v>541</v>
      </c>
      <c r="D247" s="122">
        <v>43599</v>
      </c>
      <c r="E247" s="121"/>
      <c r="F247" s="121" t="s">
        <v>542</v>
      </c>
      <c r="G247" s="409" t="s">
        <v>543</v>
      </c>
      <c r="H247" s="412"/>
      <c r="I247" s="413"/>
      <c r="J247" s="40" t="s">
        <v>37</v>
      </c>
      <c r="K247" s="248"/>
      <c r="L247" s="248" t="s">
        <v>44</v>
      </c>
      <c r="M247" s="159">
        <v>1525.5</v>
      </c>
      <c r="N247" s="2"/>
      <c r="V247" s="50">
        <v>0</v>
      </c>
    </row>
    <row r="248" spans="1:22" ht="21" thickBot="1" x14ac:dyDescent="0.3">
      <c r="A248" s="291"/>
      <c r="B248" s="109" t="s">
        <v>30</v>
      </c>
      <c r="C248" s="109" t="s">
        <v>32</v>
      </c>
      <c r="D248" s="109" t="s">
        <v>17</v>
      </c>
      <c r="E248" s="109" t="s">
        <v>34</v>
      </c>
      <c r="F248" s="109" t="s">
        <v>34</v>
      </c>
      <c r="G248" s="110"/>
      <c r="H248" s="111"/>
      <c r="I248" s="112"/>
      <c r="J248" s="12" t="s">
        <v>38</v>
      </c>
      <c r="K248" s="249" t="s">
        <v>44</v>
      </c>
      <c r="L248" s="249" t="s">
        <v>44</v>
      </c>
      <c r="M248" s="160">
        <v>2696.28</v>
      </c>
      <c r="N248" s="2"/>
      <c r="V248" s="50"/>
    </row>
    <row r="249" spans="1:22" ht="13.8" thickBot="1" x14ac:dyDescent="0.3">
      <c r="A249" s="292"/>
      <c r="B249" s="121" t="s">
        <v>544</v>
      </c>
      <c r="C249" s="121" t="str">
        <f>G247</f>
        <v>Viva Technology</v>
      </c>
      <c r="D249" s="122">
        <v>43603</v>
      </c>
      <c r="E249" s="121"/>
      <c r="F249" s="121" t="s">
        <v>545</v>
      </c>
      <c r="G249" s="105"/>
      <c r="H249" s="106"/>
      <c r="I249" s="107"/>
      <c r="J249" s="12" t="s">
        <v>39</v>
      </c>
      <c r="K249" s="249" t="s">
        <v>44</v>
      </c>
      <c r="L249" s="249" t="s">
        <v>44</v>
      </c>
      <c r="M249" s="160">
        <v>724.25</v>
      </c>
      <c r="N249" s="2"/>
      <c r="V249" s="50"/>
    </row>
    <row r="250" spans="1:22" ht="24" customHeight="1" thickTop="1" thickBot="1" x14ac:dyDescent="0.3">
      <c r="A250" s="290">
        <f t="shared" ref="A250" si="55">A246+1</f>
        <v>59</v>
      </c>
      <c r="B250" s="104" t="s">
        <v>29</v>
      </c>
      <c r="C250" s="104" t="s">
        <v>31</v>
      </c>
      <c r="D250" s="104" t="s">
        <v>18</v>
      </c>
      <c r="E250" s="104" t="s">
        <v>33</v>
      </c>
      <c r="F250" s="104" t="s">
        <v>33</v>
      </c>
      <c r="G250" s="309" t="s">
        <v>24</v>
      </c>
      <c r="H250" s="310"/>
      <c r="I250" s="311"/>
      <c r="J250" s="42" t="s">
        <v>0</v>
      </c>
      <c r="K250" s="84"/>
      <c r="L250" s="84"/>
      <c r="M250" s="161"/>
      <c r="N250" s="2"/>
      <c r="V250" s="50"/>
    </row>
    <row r="251" spans="1:22" ht="45.75" customHeight="1" thickBot="1" x14ac:dyDescent="0.3">
      <c r="A251" s="291"/>
      <c r="B251" s="130" t="s">
        <v>86</v>
      </c>
      <c r="C251" s="121" t="s">
        <v>546</v>
      </c>
      <c r="D251" s="181">
        <v>43633</v>
      </c>
      <c r="E251" s="156"/>
      <c r="F251" s="156" t="s">
        <v>256</v>
      </c>
      <c r="G251" s="409" t="s">
        <v>547</v>
      </c>
      <c r="H251" s="412"/>
      <c r="I251" s="413"/>
      <c r="J251" s="40" t="s">
        <v>37</v>
      </c>
      <c r="K251" s="248"/>
      <c r="L251" s="248" t="s">
        <v>44</v>
      </c>
      <c r="M251" s="159">
        <v>300</v>
      </c>
      <c r="N251" s="2"/>
      <c r="V251" s="50">
        <v>0</v>
      </c>
    </row>
    <row r="252" spans="1:22" ht="21" thickBot="1" x14ac:dyDescent="0.3">
      <c r="A252" s="291"/>
      <c r="B252" s="109" t="s">
        <v>30</v>
      </c>
      <c r="C252" s="109" t="s">
        <v>32</v>
      </c>
      <c r="D252" s="157" t="s">
        <v>17</v>
      </c>
      <c r="E252" s="157" t="s">
        <v>34</v>
      </c>
      <c r="F252" s="157" t="s">
        <v>34</v>
      </c>
      <c r="G252" s="110"/>
      <c r="H252" s="111"/>
      <c r="I252" s="112"/>
      <c r="J252" s="12" t="s">
        <v>38</v>
      </c>
      <c r="K252" s="249" t="s">
        <v>44</v>
      </c>
      <c r="L252" s="249" t="s">
        <v>44</v>
      </c>
      <c r="M252" s="160">
        <v>461.63</v>
      </c>
      <c r="N252" s="2"/>
      <c r="V252" s="50"/>
    </row>
    <row r="253" spans="1:22" ht="13.8" thickBot="1" x14ac:dyDescent="0.3">
      <c r="A253" s="292"/>
      <c r="B253" s="131" t="s">
        <v>544</v>
      </c>
      <c r="C253" s="125" t="str">
        <f>G251</f>
        <v>Forbes Media</v>
      </c>
      <c r="D253" s="186">
        <v>43635</v>
      </c>
      <c r="E253" s="206" t="s">
        <v>2</v>
      </c>
      <c r="F253" s="187" t="s">
        <v>1237</v>
      </c>
      <c r="G253" s="105"/>
      <c r="H253" s="106"/>
      <c r="I253" s="107"/>
      <c r="J253" s="12" t="s">
        <v>39</v>
      </c>
      <c r="K253" s="250" t="s">
        <v>44</v>
      </c>
      <c r="L253" s="250"/>
      <c r="M253" s="160">
        <v>221.85</v>
      </c>
      <c r="N253" s="2"/>
      <c r="V253" s="50"/>
    </row>
    <row r="254" spans="1:22" ht="24" customHeight="1" thickTop="1" thickBot="1" x14ac:dyDescent="0.3">
      <c r="A254" s="290">
        <f t="shared" ref="A254" si="56">A250+1</f>
        <v>60</v>
      </c>
      <c r="B254" s="104" t="s">
        <v>29</v>
      </c>
      <c r="C254" s="104" t="s">
        <v>31</v>
      </c>
      <c r="D254" s="104" t="s">
        <v>18</v>
      </c>
      <c r="E254" s="104" t="s">
        <v>33</v>
      </c>
      <c r="F254" s="104" t="s">
        <v>33</v>
      </c>
      <c r="G254" s="309" t="s">
        <v>24</v>
      </c>
      <c r="H254" s="310"/>
      <c r="I254" s="311"/>
      <c r="J254" s="42" t="s">
        <v>0</v>
      </c>
      <c r="K254" s="84"/>
      <c r="L254" s="84"/>
      <c r="M254" s="161"/>
      <c r="N254" s="2"/>
      <c r="V254" s="50"/>
    </row>
    <row r="255" spans="1:22" ht="45" customHeight="1" thickBot="1" x14ac:dyDescent="0.3">
      <c r="A255" s="291"/>
      <c r="B255" s="121" t="s">
        <v>548</v>
      </c>
      <c r="C255" s="121" t="s">
        <v>549</v>
      </c>
      <c r="D255" s="122">
        <v>43605</v>
      </c>
      <c r="E255" s="121"/>
      <c r="F255" s="121" t="s">
        <v>550</v>
      </c>
      <c r="G255" s="409" t="s">
        <v>551</v>
      </c>
      <c r="H255" s="412"/>
      <c r="I255" s="413"/>
      <c r="J255" s="40" t="s">
        <v>37</v>
      </c>
      <c r="K255" s="246"/>
      <c r="L255" s="246" t="s">
        <v>44</v>
      </c>
      <c r="M255" s="159">
        <v>502</v>
      </c>
      <c r="N255" s="2"/>
      <c r="V255" s="50">
        <v>0</v>
      </c>
    </row>
    <row r="256" spans="1:22" ht="21" thickBot="1" x14ac:dyDescent="0.3">
      <c r="A256" s="291"/>
      <c r="B256" s="109" t="s">
        <v>30</v>
      </c>
      <c r="C256" s="109" t="s">
        <v>32</v>
      </c>
      <c r="D256" s="109" t="s">
        <v>17</v>
      </c>
      <c r="E256" s="109" t="s">
        <v>34</v>
      </c>
      <c r="F256" s="109" t="s">
        <v>34</v>
      </c>
      <c r="G256" s="110"/>
      <c r="H256" s="111"/>
      <c r="I256" s="112"/>
      <c r="J256" s="12" t="s">
        <v>38</v>
      </c>
      <c r="K256" s="247" t="s">
        <v>44</v>
      </c>
      <c r="L256" s="247" t="s">
        <v>44</v>
      </c>
      <c r="M256" s="160">
        <v>652.4</v>
      </c>
      <c r="N256" s="2"/>
      <c r="V256" s="50"/>
    </row>
    <row r="257" spans="1:22" ht="13.8" thickBot="1" x14ac:dyDescent="0.3">
      <c r="A257" s="292"/>
      <c r="B257" s="125" t="s">
        <v>151</v>
      </c>
      <c r="C257" s="125" t="str">
        <f>G255</f>
        <v>High Noon Film</v>
      </c>
      <c r="D257" s="126">
        <v>43608</v>
      </c>
      <c r="E257" s="127"/>
      <c r="F257" s="128" t="s">
        <v>552</v>
      </c>
      <c r="G257" s="105"/>
      <c r="H257" s="106"/>
      <c r="I257" s="107"/>
      <c r="J257" s="12" t="s">
        <v>39</v>
      </c>
      <c r="K257" s="247" t="s">
        <v>44</v>
      </c>
      <c r="L257" s="247"/>
      <c r="M257" s="160">
        <v>207.75</v>
      </c>
      <c r="N257" s="2"/>
      <c r="V257" s="50"/>
    </row>
    <row r="258" spans="1:22" ht="24" customHeight="1" thickTop="1" thickBot="1" x14ac:dyDescent="0.3">
      <c r="A258" s="290">
        <f t="shared" ref="A258" si="57">A254+1</f>
        <v>61</v>
      </c>
      <c r="B258" s="104" t="s">
        <v>29</v>
      </c>
      <c r="C258" s="104" t="s">
        <v>31</v>
      </c>
      <c r="D258" s="104" t="s">
        <v>18</v>
      </c>
      <c r="E258" s="104" t="s">
        <v>33</v>
      </c>
      <c r="F258" s="104" t="s">
        <v>33</v>
      </c>
      <c r="G258" s="309" t="s">
        <v>24</v>
      </c>
      <c r="H258" s="310"/>
      <c r="I258" s="311"/>
      <c r="J258" s="42" t="s">
        <v>0</v>
      </c>
      <c r="K258" s="84"/>
      <c r="L258" s="84"/>
      <c r="M258" s="161"/>
      <c r="N258" s="2"/>
      <c r="V258" s="50"/>
    </row>
    <row r="259" spans="1:22" ht="45.75" customHeight="1" thickBot="1" x14ac:dyDescent="0.3">
      <c r="A259" s="291"/>
      <c r="B259" s="130" t="s">
        <v>553</v>
      </c>
      <c r="C259" s="121" t="s">
        <v>554</v>
      </c>
      <c r="D259" s="122">
        <v>43558</v>
      </c>
      <c r="E259" s="130"/>
      <c r="F259" s="130" t="s">
        <v>362</v>
      </c>
      <c r="G259" s="409" t="s">
        <v>555</v>
      </c>
      <c r="H259" s="412"/>
      <c r="I259" s="413"/>
      <c r="J259" s="40" t="s">
        <v>37</v>
      </c>
      <c r="K259" s="248"/>
      <c r="L259" s="248" t="s">
        <v>44</v>
      </c>
      <c r="M259" s="159">
        <v>576</v>
      </c>
      <c r="N259" s="2"/>
      <c r="V259" s="50">
        <v>0</v>
      </c>
    </row>
    <row r="260" spans="1:22" ht="21" thickBot="1" x14ac:dyDescent="0.3">
      <c r="A260" s="291"/>
      <c r="B260" s="109" t="s">
        <v>30</v>
      </c>
      <c r="C260" s="109" t="s">
        <v>32</v>
      </c>
      <c r="D260" s="109" t="s">
        <v>17</v>
      </c>
      <c r="E260" s="109" t="s">
        <v>34</v>
      </c>
      <c r="F260" s="109" t="s">
        <v>34</v>
      </c>
      <c r="G260" s="110"/>
      <c r="H260" s="111"/>
      <c r="I260" s="112"/>
      <c r="J260" s="12" t="s">
        <v>38</v>
      </c>
      <c r="K260" s="249" t="s">
        <v>44</v>
      </c>
      <c r="L260" s="249" t="s">
        <v>44</v>
      </c>
      <c r="M260" s="160">
        <v>1052.75</v>
      </c>
      <c r="N260" s="2"/>
      <c r="V260" s="50"/>
    </row>
    <row r="261" spans="1:22" ht="21" thickBot="1" x14ac:dyDescent="0.3">
      <c r="A261" s="292"/>
      <c r="B261" s="131" t="s">
        <v>1242</v>
      </c>
      <c r="C261" s="125" t="str">
        <f>G259</f>
        <v>Purdue Galleries</v>
      </c>
      <c r="D261" s="132">
        <v>43561</v>
      </c>
      <c r="E261" s="133"/>
      <c r="F261" s="134" t="s">
        <v>458</v>
      </c>
      <c r="G261" s="105"/>
      <c r="H261" s="106"/>
      <c r="I261" s="107"/>
      <c r="J261" s="12" t="s">
        <v>39</v>
      </c>
      <c r="K261" s="250" t="s">
        <v>44</v>
      </c>
      <c r="L261" s="250"/>
      <c r="M261" s="160">
        <v>151.75</v>
      </c>
      <c r="N261" s="2"/>
      <c r="V261" s="50"/>
    </row>
    <row r="262" spans="1:22" ht="24" customHeight="1" thickTop="1" thickBot="1" x14ac:dyDescent="0.3">
      <c r="A262" s="290">
        <f t="shared" ref="A262" si="58">A258+1</f>
        <v>62</v>
      </c>
      <c r="B262" s="104" t="s">
        <v>29</v>
      </c>
      <c r="C262" s="104" t="s">
        <v>31</v>
      </c>
      <c r="D262" s="104" t="s">
        <v>18</v>
      </c>
      <c r="E262" s="104" t="s">
        <v>33</v>
      </c>
      <c r="F262" s="104" t="s">
        <v>33</v>
      </c>
      <c r="G262" s="309" t="s">
        <v>24</v>
      </c>
      <c r="H262" s="310"/>
      <c r="I262" s="311"/>
      <c r="J262" s="42" t="s">
        <v>0</v>
      </c>
      <c r="K262" s="84"/>
      <c r="L262" s="84"/>
      <c r="M262" s="161"/>
      <c r="N262" s="2"/>
      <c r="V262" s="50"/>
    </row>
    <row r="263" spans="1:22" ht="41.4" thickBot="1" x14ac:dyDescent="0.3">
      <c r="A263" s="291"/>
      <c r="B263" s="130" t="s">
        <v>556</v>
      </c>
      <c r="C263" s="121" t="s">
        <v>690</v>
      </c>
      <c r="D263" s="122">
        <v>43560</v>
      </c>
      <c r="E263" s="130"/>
      <c r="F263" s="130" t="s">
        <v>557</v>
      </c>
      <c r="G263" s="409" t="s">
        <v>558</v>
      </c>
      <c r="H263" s="412"/>
      <c r="I263" s="413"/>
      <c r="J263" s="40" t="s">
        <v>37</v>
      </c>
      <c r="K263" s="248"/>
      <c r="L263" s="248" t="s">
        <v>44</v>
      </c>
      <c r="M263" s="159">
        <v>113.98</v>
      </c>
      <c r="N263" s="2"/>
      <c r="V263" s="50">
        <v>0</v>
      </c>
    </row>
    <row r="264" spans="1:22" ht="21" thickBot="1" x14ac:dyDescent="0.3">
      <c r="A264" s="291"/>
      <c r="B264" s="109" t="s">
        <v>30</v>
      </c>
      <c r="C264" s="109" t="s">
        <v>32</v>
      </c>
      <c r="D264" s="109" t="s">
        <v>17</v>
      </c>
      <c r="E264" s="153" t="s">
        <v>34</v>
      </c>
      <c r="F264" s="154" t="s">
        <v>34</v>
      </c>
      <c r="G264" s="110"/>
      <c r="H264" s="111"/>
      <c r="I264" s="112"/>
      <c r="J264" s="12" t="s">
        <v>38</v>
      </c>
      <c r="K264" s="249" t="s">
        <v>44</v>
      </c>
      <c r="L264" s="249" t="s">
        <v>44</v>
      </c>
      <c r="M264" s="160">
        <v>421.8</v>
      </c>
      <c r="N264" s="2"/>
      <c r="V264" s="50"/>
    </row>
    <row r="265" spans="1:22" ht="21" thickBot="1" x14ac:dyDescent="0.3">
      <c r="A265" s="292"/>
      <c r="B265" s="131" t="s">
        <v>151</v>
      </c>
      <c r="C265" s="125" t="str">
        <f>G263</f>
        <v>Engineers for a Sustainable World</v>
      </c>
      <c r="D265" s="132">
        <v>43563</v>
      </c>
      <c r="E265" s="133"/>
      <c r="F265" s="134" t="s">
        <v>559</v>
      </c>
      <c r="G265" s="105"/>
      <c r="H265" s="106"/>
      <c r="I265" s="107"/>
      <c r="J265" s="12" t="s">
        <v>39</v>
      </c>
      <c r="K265" s="250" t="s">
        <v>44</v>
      </c>
      <c r="L265" s="250"/>
      <c r="M265" s="160">
        <v>30.82</v>
      </c>
      <c r="N265" s="2"/>
      <c r="V265" s="50"/>
    </row>
    <row r="266" spans="1:22" ht="24" customHeight="1" thickTop="1" thickBot="1" x14ac:dyDescent="0.3">
      <c r="A266" s="290">
        <f t="shared" ref="A266" si="59">A262+1</f>
        <v>63</v>
      </c>
      <c r="B266" s="104" t="s">
        <v>29</v>
      </c>
      <c r="C266" s="104" t="s">
        <v>31</v>
      </c>
      <c r="D266" s="104" t="s">
        <v>18</v>
      </c>
      <c r="E266" s="104" t="s">
        <v>33</v>
      </c>
      <c r="F266" s="104" t="s">
        <v>33</v>
      </c>
      <c r="G266" s="309" t="s">
        <v>24</v>
      </c>
      <c r="H266" s="310"/>
      <c r="I266" s="311"/>
      <c r="J266" s="42" t="s">
        <v>0</v>
      </c>
      <c r="K266" s="84"/>
      <c r="L266" s="84"/>
      <c r="M266" s="161"/>
      <c r="N266" s="2"/>
      <c r="V266" s="50"/>
    </row>
    <row r="267" spans="1:22" ht="45.75" customHeight="1" thickBot="1" x14ac:dyDescent="0.3">
      <c r="A267" s="291"/>
      <c r="B267" s="121" t="s">
        <v>556</v>
      </c>
      <c r="C267" s="121" t="s">
        <v>560</v>
      </c>
      <c r="D267" s="122">
        <v>43613</v>
      </c>
      <c r="E267" s="121"/>
      <c r="F267" s="121" t="s">
        <v>515</v>
      </c>
      <c r="G267" s="409" t="s">
        <v>561</v>
      </c>
      <c r="H267" s="412"/>
      <c r="I267" s="413"/>
      <c r="J267" s="40" t="s">
        <v>37</v>
      </c>
      <c r="K267" s="246"/>
      <c r="L267" s="246" t="s">
        <v>44</v>
      </c>
      <c r="M267" s="159">
        <v>506</v>
      </c>
      <c r="N267" s="2"/>
      <c r="V267" s="50">
        <v>0</v>
      </c>
    </row>
    <row r="268" spans="1:22" ht="21" thickBot="1" x14ac:dyDescent="0.3">
      <c r="A268" s="291"/>
      <c r="B268" s="109" t="s">
        <v>30</v>
      </c>
      <c r="C268" s="109" t="s">
        <v>32</v>
      </c>
      <c r="D268" s="109" t="s">
        <v>17</v>
      </c>
      <c r="E268" s="109" t="s">
        <v>34</v>
      </c>
      <c r="F268" s="109" t="s">
        <v>34</v>
      </c>
      <c r="G268" s="110"/>
      <c r="H268" s="111"/>
      <c r="I268" s="112"/>
      <c r="J268" s="12" t="s">
        <v>38</v>
      </c>
      <c r="K268" s="247"/>
      <c r="L268" s="247" t="s">
        <v>44</v>
      </c>
      <c r="M268" s="160">
        <v>511.6</v>
      </c>
      <c r="N268" s="2"/>
      <c r="V268" s="50"/>
    </row>
    <row r="269" spans="1:22" ht="13.8" thickBot="1" x14ac:dyDescent="0.3">
      <c r="A269" s="292"/>
      <c r="B269" s="125" t="s">
        <v>562</v>
      </c>
      <c r="C269" s="125" t="str">
        <f>G267</f>
        <v>World Science Festival</v>
      </c>
      <c r="D269" s="126">
        <v>43615</v>
      </c>
      <c r="E269" s="127"/>
      <c r="F269" s="135" t="s">
        <v>563</v>
      </c>
      <c r="G269" s="105"/>
      <c r="H269" s="106"/>
      <c r="I269" s="107"/>
      <c r="J269" s="12" t="s">
        <v>39</v>
      </c>
      <c r="K269" s="247"/>
      <c r="L269" s="247" t="s">
        <v>44</v>
      </c>
      <c r="M269" s="160">
        <v>15</v>
      </c>
      <c r="N269" s="2"/>
      <c r="V269" s="50"/>
    </row>
    <row r="270" spans="1:22" ht="24" customHeight="1" thickTop="1" thickBot="1" x14ac:dyDescent="0.3">
      <c r="A270" s="290">
        <f t="shared" ref="A270" si="60">A266+1</f>
        <v>64</v>
      </c>
      <c r="B270" s="104" t="s">
        <v>29</v>
      </c>
      <c r="C270" s="104" t="s">
        <v>31</v>
      </c>
      <c r="D270" s="104" t="s">
        <v>18</v>
      </c>
      <c r="E270" s="104" t="s">
        <v>33</v>
      </c>
      <c r="F270" s="104" t="s">
        <v>33</v>
      </c>
      <c r="G270" s="309" t="s">
        <v>24</v>
      </c>
      <c r="H270" s="310"/>
      <c r="I270" s="311"/>
      <c r="J270" s="42" t="s">
        <v>0</v>
      </c>
      <c r="K270" s="84"/>
      <c r="L270" s="84"/>
      <c r="M270" s="161"/>
      <c r="N270" s="2"/>
      <c r="V270" s="50"/>
    </row>
    <row r="271" spans="1:22" ht="41.4" thickBot="1" x14ac:dyDescent="0.3">
      <c r="A271" s="291"/>
      <c r="B271" s="130" t="s">
        <v>564</v>
      </c>
      <c r="C271" s="121" t="s">
        <v>565</v>
      </c>
      <c r="D271" s="122">
        <v>43674</v>
      </c>
      <c r="E271" s="130"/>
      <c r="F271" s="130" t="s">
        <v>494</v>
      </c>
      <c r="G271" s="409" t="s">
        <v>566</v>
      </c>
      <c r="H271" s="412"/>
      <c r="I271" s="413"/>
      <c r="J271" s="40" t="s">
        <v>37</v>
      </c>
      <c r="K271" s="85"/>
      <c r="L271" s="248" t="s">
        <v>44</v>
      </c>
      <c r="M271" s="159">
        <v>844.11</v>
      </c>
      <c r="N271" s="2"/>
      <c r="V271" s="50">
        <v>0</v>
      </c>
    </row>
    <row r="272" spans="1:22" ht="21" thickBot="1" x14ac:dyDescent="0.3">
      <c r="A272" s="291"/>
      <c r="B272" s="109" t="s">
        <v>30</v>
      </c>
      <c r="C272" s="109" t="s">
        <v>32</v>
      </c>
      <c r="D272" s="109" t="s">
        <v>17</v>
      </c>
      <c r="E272" s="109" t="s">
        <v>34</v>
      </c>
      <c r="F272" s="109" t="s">
        <v>34</v>
      </c>
      <c r="G272" s="110"/>
      <c r="H272" s="111"/>
      <c r="I272" s="112"/>
      <c r="J272" s="12" t="s">
        <v>38</v>
      </c>
      <c r="K272" s="86"/>
      <c r="L272" s="249" t="s">
        <v>44</v>
      </c>
      <c r="M272" s="160">
        <v>332.96</v>
      </c>
      <c r="N272" s="2"/>
      <c r="V272" s="50"/>
    </row>
    <row r="273" spans="1:22" ht="21" thickBot="1" x14ac:dyDescent="0.3">
      <c r="A273" s="292"/>
      <c r="B273" s="131" t="s">
        <v>567</v>
      </c>
      <c r="C273" s="125" t="str">
        <f>G271</f>
        <v>Human Capital Institute</v>
      </c>
      <c r="D273" s="132">
        <v>43677</v>
      </c>
      <c r="E273" s="133"/>
      <c r="F273" s="134" t="s">
        <v>568</v>
      </c>
      <c r="G273" s="105"/>
      <c r="H273" s="106"/>
      <c r="I273" s="107"/>
      <c r="J273" s="12" t="s">
        <v>39</v>
      </c>
      <c r="K273" s="86"/>
      <c r="L273" s="250" t="s">
        <v>44</v>
      </c>
      <c r="M273" s="160">
        <v>1995</v>
      </c>
      <c r="N273" s="2"/>
      <c r="V273" s="50"/>
    </row>
    <row r="274" spans="1:22" ht="24" customHeight="1" thickTop="1" thickBot="1" x14ac:dyDescent="0.3">
      <c r="A274" s="290">
        <f t="shared" ref="A274" si="61">A270+1</f>
        <v>65</v>
      </c>
      <c r="B274" s="104" t="s">
        <v>29</v>
      </c>
      <c r="C274" s="104" t="s">
        <v>31</v>
      </c>
      <c r="D274" s="104" t="s">
        <v>18</v>
      </c>
      <c r="E274" s="104" t="s">
        <v>33</v>
      </c>
      <c r="F274" s="104" t="s">
        <v>33</v>
      </c>
      <c r="G274" s="309" t="s">
        <v>24</v>
      </c>
      <c r="H274" s="310"/>
      <c r="I274" s="311"/>
      <c r="J274" s="42" t="s">
        <v>0</v>
      </c>
      <c r="K274" s="84"/>
      <c r="L274" s="84"/>
      <c r="M274" s="161"/>
      <c r="N274" s="2"/>
      <c r="V274" s="50"/>
    </row>
    <row r="275" spans="1:22" ht="45.75" customHeight="1" thickBot="1" x14ac:dyDescent="0.3">
      <c r="A275" s="291"/>
      <c r="B275" s="121" t="s">
        <v>108</v>
      </c>
      <c r="C275" s="121" t="s">
        <v>569</v>
      </c>
      <c r="D275" s="122">
        <v>43583</v>
      </c>
      <c r="E275" s="121"/>
      <c r="F275" s="121" t="s">
        <v>570</v>
      </c>
      <c r="G275" s="409" t="s">
        <v>571</v>
      </c>
      <c r="H275" s="412"/>
      <c r="I275" s="413"/>
      <c r="J275" s="40" t="s">
        <v>37</v>
      </c>
      <c r="K275" s="85"/>
      <c r="L275" s="248" t="s">
        <v>44</v>
      </c>
      <c r="M275" s="159">
        <v>686.5</v>
      </c>
      <c r="N275" s="2"/>
      <c r="V275" s="50">
        <v>0</v>
      </c>
    </row>
    <row r="276" spans="1:22" ht="21" thickBot="1" x14ac:dyDescent="0.3">
      <c r="A276" s="291"/>
      <c r="B276" s="109" t="s">
        <v>30</v>
      </c>
      <c r="C276" s="109" t="s">
        <v>32</v>
      </c>
      <c r="D276" s="109" t="s">
        <v>17</v>
      </c>
      <c r="E276" s="109" t="s">
        <v>34</v>
      </c>
      <c r="F276" s="109" t="s">
        <v>34</v>
      </c>
      <c r="G276" s="110"/>
      <c r="H276" s="111"/>
      <c r="I276" s="112"/>
      <c r="J276" s="12" t="s">
        <v>38</v>
      </c>
      <c r="K276" s="85"/>
      <c r="L276" s="248"/>
      <c r="M276" s="163"/>
      <c r="N276" s="2"/>
      <c r="V276" s="50"/>
    </row>
    <row r="277" spans="1:22" ht="13.8" thickBot="1" x14ac:dyDescent="0.3">
      <c r="A277" s="292"/>
      <c r="B277" s="125" t="s">
        <v>572</v>
      </c>
      <c r="C277" s="125" t="str">
        <f>G275</f>
        <v xml:space="preserve">Information Today, Inc. </v>
      </c>
      <c r="D277" s="126">
        <v>43587</v>
      </c>
      <c r="E277" s="127"/>
      <c r="F277" s="135" t="s">
        <v>573</v>
      </c>
      <c r="G277" s="105"/>
      <c r="H277" s="106"/>
      <c r="I277" s="107"/>
      <c r="J277" s="12" t="s">
        <v>39</v>
      </c>
      <c r="K277" s="86"/>
      <c r="L277" s="248" t="s">
        <v>44</v>
      </c>
      <c r="M277" s="160">
        <v>1695</v>
      </c>
      <c r="N277" s="2"/>
      <c r="V277" s="50"/>
    </row>
    <row r="278" spans="1:22" ht="24" customHeight="1" thickTop="1" thickBot="1" x14ac:dyDescent="0.3">
      <c r="A278" s="290">
        <f t="shared" ref="A278" si="62">A274+1</f>
        <v>66</v>
      </c>
      <c r="B278" s="104" t="s">
        <v>29</v>
      </c>
      <c r="C278" s="104" t="s">
        <v>31</v>
      </c>
      <c r="D278" s="104" t="s">
        <v>18</v>
      </c>
      <c r="E278" s="104" t="s">
        <v>33</v>
      </c>
      <c r="F278" s="104" t="s">
        <v>33</v>
      </c>
      <c r="G278" s="309" t="s">
        <v>24</v>
      </c>
      <c r="H278" s="310"/>
      <c r="I278" s="311"/>
      <c r="J278" s="42" t="s">
        <v>0</v>
      </c>
      <c r="K278" s="84"/>
      <c r="L278" s="84"/>
      <c r="M278" s="161"/>
      <c r="N278" s="2"/>
      <c r="V278" s="50"/>
    </row>
    <row r="279" spans="1:22" ht="45.75" customHeight="1" thickBot="1" x14ac:dyDescent="0.3">
      <c r="A279" s="291"/>
      <c r="B279" s="121" t="s">
        <v>80</v>
      </c>
      <c r="C279" s="121" t="s">
        <v>574</v>
      </c>
      <c r="D279" s="122">
        <v>43553</v>
      </c>
      <c r="E279" s="121"/>
      <c r="F279" s="121" t="s">
        <v>575</v>
      </c>
      <c r="G279" s="409" t="s">
        <v>576</v>
      </c>
      <c r="H279" s="412"/>
      <c r="I279" s="413"/>
      <c r="J279" s="40" t="s">
        <v>37</v>
      </c>
      <c r="K279" s="248"/>
      <c r="L279" s="248" t="s">
        <v>44</v>
      </c>
      <c r="M279" s="159">
        <v>188</v>
      </c>
      <c r="N279" s="2"/>
      <c r="V279" s="50">
        <v>0</v>
      </c>
    </row>
    <row r="280" spans="1:22" ht="21" thickBot="1" x14ac:dyDescent="0.3">
      <c r="A280" s="291"/>
      <c r="B280" s="109" t="s">
        <v>30</v>
      </c>
      <c r="C280" s="109" t="s">
        <v>32</v>
      </c>
      <c r="D280" s="109" t="s">
        <v>17</v>
      </c>
      <c r="E280" s="109" t="s">
        <v>34</v>
      </c>
      <c r="F280" s="109" t="s">
        <v>34</v>
      </c>
      <c r="G280" s="110"/>
      <c r="H280" s="111"/>
      <c r="I280" s="112"/>
      <c r="J280" s="12" t="s">
        <v>38</v>
      </c>
      <c r="K280" s="249" t="s">
        <v>44</v>
      </c>
      <c r="L280" s="249"/>
      <c r="M280" s="160">
        <v>1265.78</v>
      </c>
      <c r="N280" s="2"/>
      <c r="V280" s="50"/>
    </row>
    <row r="281" spans="1:22" ht="21" thickBot="1" x14ac:dyDescent="0.3">
      <c r="A281" s="292"/>
      <c r="B281" s="125" t="s">
        <v>577</v>
      </c>
      <c r="C281" s="125" t="str">
        <f>G279</f>
        <v>Student Osteopathic Student Association</v>
      </c>
      <c r="D281" s="126">
        <v>43555</v>
      </c>
      <c r="E281" s="127"/>
      <c r="F281" s="128" t="s">
        <v>578</v>
      </c>
      <c r="G281" s="105"/>
      <c r="H281" s="106"/>
      <c r="I281" s="107"/>
      <c r="J281" s="12" t="s">
        <v>39</v>
      </c>
      <c r="K281" s="249" t="s">
        <v>44</v>
      </c>
      <c r="L281" s="249" t="s">
        <v>44</v>
      </c>
      <c r="M281" s="160">
        <v>135.16</v>
      </c>
      <c r="N281" s="2"/>
      <c r="V281" s="50"/>
    </row>
    <row r="282" spans="1:22" ht="24" customHeight="1" thickTop="1" thickBot="1" x14ac:dyDescent="0.3">
      <c r="A282" s="290">
        <f t="shared" ref="A282" si="63">A278+1</f>
        <v>67</v>
      </c>
      <c r="B282" s="104" t="s">
        <v>29</v>
      </c>
      <c r="C282" s="104" t="s">
        <v>31</v>
      </c>
      <c r="D282" s="104" t="s">
        <v>18</v>
      </c>
      <c r="E282" s="104" t="s">
        <v>33</v>
      </c>
      <c r="F282" s="104" t="s">
        <v>33</v>
      </c>
      <c r="G282" s="309" t="s">
        <v>24</v>
      </c>
      <c r="H282" s="310"/>
      <c r="I282" s="311"/>
      <c r="J282" s="42" t="s">
        <v>0</v>
      </c>
      <c r="K282" s="84"/>
      <c r="L282" s="84"/>
      <c r="M282" s="161"/>
      <c r="N282" s="2"/>
      <c r="V282" s="50"/>
    </row>
    <row r="283" spans="1:22" ht="31.2" thickBot="1" x14ac:dyDescent="0.3">
      <c r="A283" s="291"/>
      <c r="B283" s="130" t="s">
        <v>125</v>
      </c>
      <c r="C283" s="121" t="s">
        <v>579</v>
      </c>
      <c r="D283" s="122">
        <v>43598</v>
      </c>
      <c r="E283" s="130"/>
      <c r="F283" s="130" t="s">
        <v>580</v>
      </c>
      <c r="G283" s="409" t="s">
        <v>581</v>
      </c>
      <c r="H283" s="412"/>
      <c r="I283" s="413"/>
      <c r="J283" s="40" t="s">
        <v>37</v>
      </c>
      <c r="K283" s="248"/>
      <c r="L283" s="248" t="s">
        <v>44</v>
      </c>
      <c r="M283" s="159">
        <v>122</v>
      </c>
      <c r="N283" s="2"/>
      <c r="V283" s="50">
        <v>0</v>
      </c>
    </row>
    <row r="284" spans="1:22" ht="21" thickBot="1" x14ac:dyDescent="0.3">
      <c r="A284" s="291"/>
      <c r="B284" s="109" t="s">
        <v>30</v>
      </c>
      <c r="C284" s="109" t="s">
        <v>32</v>
      </c>
      <c r="D284" s="109" t="s">
        <v>17</v>
      </c>
      <c r="E284" s="109" t="s">
        <v>34</v>
      </c>
      <c r="F284" s="109" t="s">
        <v>34</v>
      </c>
      <c r="G284" s="110"/>
      <c r="H284" s="111"/>
      <c r="I284" s="112"/>
      <c r="J284" s="12" t="s">
        <v>38</v>
      </c>
      <c r="K284" s="249"/>
      <c r="L284" s="249" t="s">
        <v>44</v>
      </c>
      <c r="M284" s="160">
        <v>1172.46</v>
      </c>
      <c r="N284" s="2"/>
      <c r="V284" s="50"/>
    </row>
    <row r="285" spans="1:22" ht="21" thickBot="1" x14ac:dyDescent="0.3">
      <c r="A285" s="292"/>
      <c r="B285" s="131" t="s">
        <v>582</v>
      </c>
      <c r="C285" s="125" t="str">
        <f>G283</f>
        <v>The National Council on Compensation Insurance</v>
      </c>
      <c r="D285" s="132">
        <v>43598</v>
      </c>
      <c r="E285" s="133"/>
      <c r="F285" s="134" t="s">
        <v>583</v>
      </c>
      <c r="G285" s="105"/>
      <c r="H285" s="106"/>
      <c r="I285" s="107"/>
      <c r="J285" s="12" t="s">
        <v>39</v>
      </c>
      <c r="K285" s="250" t="s">
        <v>44</v>
      </c>
      <c r="L285" s="250"/>
      <c r="M285" s="160">
        <v>64.25</v>
      </c>
      <c r="N285" s="2"/>
      <c r="V285" s="50"/>
    </row>
    <row r="286" spans="1:22" ht="24" customHeight="1" thickTop="1" thickBot="1" x14ac:dyDescent="0.3">
      <c r="A286" s="290">
        <f t="shared" ref="A286" si="64">A282+1</f>
        <v>68</v>
      </c>
      <c r="B286" s="104" t="s">
        <v>29</v>
      </c>
      <c r="C286" s="104" t="s">
        <v>31</v>
      </c>
      <c r="D286" s="104" t="s">
        <v>18</v>
      </c>
      <c r="E286" s="104" t="s">
        <v>33</v>
      </c>
      <c r="F286" s="104" t="s">
        <v>33</v>
      </c>
      <c r="G286" s="309" t="s">
        <v>24</v>
      </c>
      <c r="H286" s="310"/>
      <c r="I286" s="311"/>
      <c r="J286" s="42" t="s">
        <v>0</v>
      </c>
      <c r="K286" s="84"/>
      <c r="L286" s="84"/>
      <c r="M286" s="161"/>
      <c r="N286" s="2"/>
      <c r="V286" s="50"/>
    </row>
    <row r="287" spans="1:22" ht="57" customHeight="1" thickBot="1" x14ac:dyDescent="0.3">
      <c r="A287" s="291"/>
      <c r="B287" s="130" t="s">
        <v>584</v>
      </c>
      <c r="C287" s="130" t="s">
        <v>585</v>
      </c>
      <c r="D287" s="122">
        <v>43558</v>
      </c>
      <c r="E287" s="130"/>
      <c r="F287" s="130" t="s">
        <v>586</v>
      </c>
      <c r="G287" s="409" t="s">
        <v>587</v>
      </c>
      <c r="H287" s="412"/>
      <c r="I287" s="413"/>
      <c r="J287" s="40" t="s">
        <v>37</v>
      </c>
      <c r="K287" s="85"/>
      <c r="L287" s="246" t="s">
        <v>44</v>
      </c>
      <c r="M287" s="159">
        <v>320</v>
      </c>
      <c r="N287" s="2"/>
      <c r="V287" s="50">
        <v>0</v>
      </c>
    </row>
    <row r="288" spans="1:22" ht="21" thickBot="1" x14ac:dyDescent="0.3">
      <c r="A288" s="291"/>
      <c r="B288" s="109" t="s">
        <v>30</v>
      </c>
      <c r="C288" s="109" t="s">
        <v>32</v>
      </c>
      <c r="D288" s="109" t="s">
        <v>17</v>
      </c>
      <c r="E288" s="109" t="s">
        <v>34</v>
      </c>
      <c r="F288" s="109" t="s">
        <v>34</v>
      </c>
      <c r="G288" s="110"/>
      <c r="H288" s="111"/>
      <c r="I288" s="112"/>
      <c r="J288" s="12" t="s">
        <v>38</v>
      </c>
      <c r="K288" s="86"/>
      <c r="L288" s="247" t="s">
        <v>44</v>
      </c>
      <c r="M288" s="160">
        <v>943.44</v>
      </c>
      <c r="N288" s="2"/>
      <c r="V288" s="50"/>
    </row>
    <row r="289" spans="1:22" ht="21" thickBot="1" x14ac:dyDescent="0.3">
      <c r="A289" s="292"/>
      <c r="B289" s="131" t="s">
        <v>588</v>
      </c>
      <c r="C289" s="131" t="str">
        <f>G287</f>
        <v>University of California, San Francisco</v>
      </c>
      <c r="D289" s="132">
        <v>43560</v>
      </c>
      <c r="E289" s="133"/>
      <c r="F289" s="134" t="s">
        <v>589</v>
      </c>
      <c r="G289" s="105"/>
      <c r="H289" s="106"/>
      <c r="I289" s="107"/>
      <c r="J289" s="12" t="s">
        <v>39</v>
      </c>
      <c r="K289" s="86"/>
      <c r="L289" s="86"/>
      <c r="M289" s="163"/>
      <c r="N289" s="2"/>
      <c r="V289" s="50"/>
    </row>
    <row r="290" spans="1:22" ht="24" customHeight="1" thickTop="1" thickBot="1" x14ac:dyDescent="0.3">
      <c r="A290" s="290">
        <f t="shared" ref="A290" si="65">A286+1</f>
        <v>69</v>
      </c>
      <c r="B290" s="104" t="s">
        <v>29</v>
      </c>
      <c r="C290" s="104" t="s">
        <v>31</v>
      </c>
      <c r="D290" s="104" t="s">
        <v>18</v>
      </c>
      <c r="E290" s="104" t="s">
        <v>33</v>
      </c>
      <c r="F290" s="104" t="s">
        <v>33</v>
      </c>
      <c r="G290" s="309" t="s">
        <v>24</v>
      </c>
      <c r="H290" s="310"/>
      <c r="I290" s="311"/>
      <c r="J290" s="42" t="s">
        <v>0</v>
      </c>
      <c r="K290" s="84"/>
      <c r="L290" s="84"/>
      <c r="M290" s="161"/>
      <c r="N290" s="2"/>
      <c r="V290" s="50"/>
    </row>
    <row r="291" spans="1:22" ht="51.6" thickBot="1" x14ac:dyDescent="0.3">
      <c r="A291" s="291"/>
      <c r="B291" s="130" t="s">
        <v>584</v>
      </c>
      <c r="C291" s="121" t="s">
        <v>590</v>
      </c>
      <c r="D291" s="122">
        <v>43640</v>
      </c>
      <c r="E291" s="130"/>
      <c r="F291" s="130" t="s">
        <v>397</v>
      </c>
      <c r="G291" s="409" t="s">
        <v>591</v>
      </c>
      <c r="H291" s="412"/>
      <c r="I291" s="413"/>
      <c r="J291" s="40" t="s">
        <v>37</v>
      </c>
      <c r="K291" s="85"/>
      <c r="L291" s="248" t="s">
        <v>44</v>
      </c>
      <c r="M291" s="159">
        <v>281</v>
      </c>
      <c r="N291" s="2"/>
      <c r="V291" s="50">
        <v>0</v>
      </c>
    </row>
    <row r="292" spans="1:22" ht="21" thickBot="1" x14ac:dyDescent="0.3">
      <c r="A292" s="291"/>
      <c r="B292" s="109" t="s">
        <v>30</v>
      </c>
      <c r="C292" s="109" t="s">
        <v>32</v>
      </c>
      <c r="D292" s="109" t="s">
        <v>17</v>
      </c>
      <c r="E292" s="109" t="s">
        <v>34</v>
      </c>
      <c r="F292" s="109" t="s">
        <v>34</v>
      </c>
      <c r="G292" s="110"/>
      <c r="H292" s="111"/>
      <c r="I292" s="112"/>
      <c r="J292" s="12" t="s">
        <v>38</v>
      </c>
      <c r="K292" s="86"/>
      <c r="L292" s="249" t="s">
        <v>44</v>
      </c>
      <c r="M292" s="160">
        <v>420</v>
      </c>
      <c r="N292" s="2"/>
      <c r="V292" s="50"/>
    </row>
    <row r="293" spans="1:22" ht="21" thickBot="1" x14ac:dyDescent="0.3">
      <c r="A293" s="292"/>
      <c r="B293" s="131" t="s">
        <v>588</v>
      </c>
      <c r="C293" s="125" t="str">
        <f>G291</f>
        <v>International Life Science Institute North America</v>
      </c>
      <c r="D293" s="132">
        <v>43641</v>
      </c>
      <c r="E293" s="133"/>
      <c r="F293" s="134" t="s">
        <v>399</v>
      </c>
      <c r="G293" s="105"/>
      <c r="H293" s="106"/>
      <c r="I293" s="107"/>
      <c r="J293" s="12" t="s">
        <v>39</v>
      </c>
      <c r="K293" s="86"/>
      <c r="L293" s="86"/>
      <c r="M293" s="163"/>
      <c r="N293" s="2"/>
      <c r="V293" s="50"/>
    </row>
    <row r="294" spans="1:22" ht="24" customHeight="1" thickTop="1" thickBot="1" x14ac:dyDescent="0.3">
      <c r="A294" s="290">
        <f t="shared" ref="A294" si="66">A290+1</f>
        <v>70</v>
      </c>
      <c r="B294" s="104" t="s">
        <v>29</v>
      </c>
      <c r="C294" s="104" t="s">
        <v>31</v>
      </c>
      <c r="D294" s="104" t="s">
        <v>18</v>
      </c>
      <c r="E294" s="104" t="s">
        <v>33</v>
      </c>
      <c r="F294" s="104" t="s">
        <v>33</v>
      </c>
      <c r="G294" s="309" t="s">
        <v>24</v>
      </c>
      <c r="H294" s="310"/>
      <c r="I294" s="311"/>
      <c r="J294" s="42" t="s">
        <v>0</v>
      </c>
      <c r="K294" s="84"/>
      <c r="L294" s="84"/>
      <c r="M294" s="161"/>
      <c r="N294" s="2"/>
      <c r="V294" s="50"/>
    </row>
    <row r="295" spans="1:22" ht="34.5" customHeight="1" thickBot="1" x14ac:dyDescent="0.3">
      <c r="A295" s="291"/>
      <c r="B295" s="121" t="s">
        <v>592</v>
      </c>
      <c r="C295" s="121" t="s">
        <v>593</v>
      </c>
      <c r="D295" s="122">
        <v>43616</v>
      </c>
      <c r="E295" s="121"/>
      <c r="F295" s="121" t="s">
        <v>594</v>
      </c>
      <c r="G295" s="409" t="s">
        <v>709</v>
      </c>
      <c r="H295" s="412"/>
      <c r="I295" s="413"/>
      <c r="J295" s="40" t="s">
        <v>37</v>
      </c>
      <c r="K295" s="248" t="s">
        <v>44</v>
      </c>
      <c r="L295" s="248"/>
      <c r="M295" s="159">
        <v>108.85</v>
      </c>
      <c r="N295" s="2"/>
      <c r="V295" s="50">
        <v>0</v>
      </c>
    </row>
    <row r="296" spans="1:22" ht="21" thickBot="1" x14ac:dyDescent="0.3">
      <c r="A296" s="291"/>
      <c r="B296" s="109" t="s">
        <v>30</v>
      </c>
      <c r="C296" s="109" t="s">
        <v>32</v>
      </c>
      <c r="D296" s="109" t="s">
        <v>17</v>
      </c>
      <c r="E296" s="109" t="s">
        <v>34</v>
      </c>
      <c r="F296" s="109" t="s">
        <v>34</v>
      </c>
      <c r="G296" s="110"/>
      <c r="H296" s="111"/>
      <c r="I296" s="112"/>
      <c r="J296" s="12" t="s">
        <v>38</v>
      </c>
      <c r="K296" s="249" t="s">
        <v>44</v>
      </c>
      <c r="L296" s="249"/>
      <c r="M296" s="160">
        <v>727.5</v>
      </c>
      <c r="N296" s="2"/>
      <c r="V296" s="50"/>
    </row>
    <row r="297" spans="1:22" ht="13.8" thickBot="1" x14ac:dyDescent="0.3">
      <c r="A297" s="292"/>
      <c r="B297" s="121" t="s">
        <v>595</v>
      </c>
      <c r="C297" s="121" t="str">
        <f>G295</f>
        <v>Amarillo Public Library</v>
      </c>
      <c r="D297" s="122">
        <v>43617</v>
      </c>
      <c r="E297" s="121"/>
      <c r="F297" s="121" t="s">
        <v>596</v>
      </c>
      <c r="G297" s="105"/>
      <c r="H297" s="106"/>
      <c r="I297" s="107"/>
      <c r="J297" s="12" t="s">
        <v>39</v>
      </c>
      <c r="K297" s="249" t="s">
        <v>44</v>
      </c>
      <c r="L297" s="249"/>
      <c r="M297" s="160">
        <v>113.15</v>
      </c>
      <c r="N297" s="2"/>
      <c r="V297" s="50"/>
    </row>
    <row r="298" spans="1:22" ht="24" customHeight="1" thickTop="1" thickBot="1" x14ac:dyDescent="0.3">
      <c r="A298" s="290">
        <f t="shared" ref="A298" si="67">A294+1</f>
        <v>71</v>
      </c>
      <c r="B298" s="104" t="s">
        <v>29</v>
      </c>
      <c r="C298" s="104" t="s">
        <v>31</v>
      </c>
      <c r="D298" s="104" t="s">
        <v>18</v>
      </c>
      <c r="E298" s="104" t="s">
        <v>33</v>
      </c>
      <c r="F298" s="104" t="s">
        <v>33</v>
      </c>
      <c r="G298" s="309" t="s">
        <v>24</v>
      </c>
      <c r="H298" s="310"/>
      <c r="I298" s="311"/>
      <c r="J298" s="42" t="s">
        <v>0</v>
      </c>
      <c r="K298" s="84"/>
      <c r="L298" s="84"/>
      <c r="M298" s="161"/>
      <c r="N298" s="2"/>
      <c r="V298" s="50"/>
    </row>
    <row r="299" spans="1:22" ht="34.5" customHeight="1" thickBot="1" x14ac:dyDescent="0.3">
      <c r="A299" s="291"/>
      <c r="B299" s="130" t="s">
        <v>597</v>
      </c>
      <c r="C299" s="121" t="s">
        <v>598</v>
      </c>
      <c r="D299" s="122">
        <v>43564</v>
      </c>
      <c r="E299" s="130"/>
      <c r="F299" s="130" t="s">
        <v>599</v>
      </c>
      <c r="G299" s="409" t="s">
        <v>710</v>
      </c>
      <c r="H299" s="412"/>
      <c r="I299" s="413"/>
      <c r="J299" s="40" t="s">
        <v>37</v>
      </c>
      <c r="K299" s="248"/>
      <c r="L299" s="248" t="s">
        <v>44</v>
      </c>
      <c r="M299" s="159">
        <v>215</v>
      </c>
      <c r="N299" s="2"/>
      <c r="V299" s="50">
        <v>0</v>
      </c>
    </row>
    <row r="300" spans="1:22" ht="21" thickBot="1" x14ac:dyDescent="0.3">
      <c r="A300" s="291"/>
      <c r="B300" s="109" t="s">
        <v>30</v>
      </c>
      <c r="C300" s="109" t="s">
        <v>32</v>
      </c>
      <c r="D300" s="109" t="s">
        <v>17</v>
      </c>
      <c r="E300" s="109" t="s">
        <v>34</v>
      </c>
      <c r="F300" s="109" t="s">
        <v>34</v>
      </c>
      <c r="G300" s="110"/>
      <c r="H300" s="111"/>
      <c r="I300" s="112"/>
      <c r="J300" s="12" t="s">
        <v>38</v>
      </c>
      <c r="K300" s="249" t="s">
        <v>44</v>
      </c>
      <c r="L300" s="249"/>
      <c r="M300" s="160">
        <v>1060.6300000000001</v>
      </c>
      <c r="N300" s="2"/>
      <c r="V300" s="50"/>
    </row>
    <row r="301" spans="1:22" ht="21" thickBot="1" x14ac:dyDescent="0.3">
      <c r="A301" s="292"/>
      <c r="B301" s="131" t="s">
        <v>151</v>
      </c>
      <c r="C301" s="125" t="str">
        <f>G299</f>
        <v>Louis Cruls Astronomy Club</v>
      </c>
      <c r="D301" s="132">
        <v>43570</v>
      </c>
      <c r="E301" s="133"/>
      <c r="F301" s="134" t="s">
        <v>600</v>
      </c>
      <c r="G301" s="105"/>
      <c r="H301" s="106"/>
      <c r="I301" s="107"/>
      <c r="J301" s="12" t="s">
        <v>39</v>
      </c>
      <c r="K301" s="250"/>
      <c r="L301" s="250"/>
      <c r="M301" s="160"/>
      <c r="N301" s="2"/>
      <c r="V301" s="50"/>
    </row>
    <row r="302" spans="1:22" ht="24" customHeight="1" thickTop="1" thickBot="1" x14ac:dyDescent="0.3">
      <c r="A302" s="290">
        <f t="shared" ref="A302" si="68">A298+1</f>
        <v>72</v>
      </c>
      <c r="B302" s="104" t="s">
        <v>29</v>
      </c>
      <c r="C302" s="104" t="s">
        <v>31</v>
      </c>
      <c r="D302" s="104" t="s">
        <v>18</v>
      </c>
      <c r="E302" s="104" t="s">
        <v>33</v>
      </c>
      <c r="F302" s="104"/>
      <c r="G302" s="309" t="s">
        <v>24</v>
      </c>
      <c r="H302" s="310"/>
      <c r="I302" s="311"/>
      <c r="J302" s="42" t="s">
        <v>0</v>
      </c>
      <c r="K302" s="84"/>
      <c r="L302" s="84"/>
      <c r="M302" s="161"/>
      <c r="N302" s="2"/>
      <c r="V302" s="50"/>
    </row>
    <row r="303" spans="1:22" ht="45.75" customHeight="1" thickBot="1" x14ac:dyDescent="0.3">
      <c r="A303" s="291"/>
      <c r="B303" s="121" t="s">
        <v>601</v>
      </c>
      <c r="C303" s="121" t="s">
        <v>602</v>
      </c>
      <c r="D303" s="221">
        <v>43449</v>
      </c>
      <c r="E303" s="121"/>
      <c r="F303" s="121" t="s">
        <v>603</v>
      </c>
      <c r="G303" s="409" t="s">
        <v>604</v>
      </c>
      <c r="H303" s="412"/>
      <c r="I303" s="413"/>
      <c r="J303" s="40" t="s">
        <v>37</v>
      </c>
      <c r="K303" s="85"/>
      <c r="L303" s="246" t="s">
        <v>44</v>
      </c>
      <c r="M303" s="159">
        <v>649.38</v>
      </c>
      <c r="N303" s="2"/>
      <c r="V303" s="50">
        <v>0</v>
      </c>
    </row>
    <row r="304" spans="1:22" ht="21" thickBot="1" x14ac:dyDescent="0.3">
      <c r="A304" s="291"/>
      <c r="B304" s="109" t="s">
        <v>30</v>
      </c>
      <c r="C304" s="109" t="s">
        <v>32</v>
      </c>
      <c r="D304" s="157" t="s">
        <v>17</v>
      </c>
      <c r="E304" s="109" t="s">
        <v>34</v>
      </c>
      <c r="F304" s="109"/>
      <c r="G304" s="110"/>
      <c r="H304" s="111"/>
      <c r="I304" s="112"/>
      <c r="J304" s="12" t="s">
        <v>38</v>
      </c>
      <c r="K304" s="86"/>
      <c r="L304" s="247" t="s">
        <v>44</v>
      </c>
      <c r="M304" s="160">
        <v>1310</v>
      </c>
      <c r="N304" s="2"/>
      <c r="V304" s="50"/>
    </row>
    <row r="305" spans="1:22" ht="13.8" thickBot="1" x14ac:dyDescent="0.3">
      <c r="A305" s="292"/>
      <c r="B305" s="125" t="s">
        <v>151</v>
      </c>
      <c r="C305" s="125" t="str">
        <f>G303</f>
        <v>Lund University</v>
      </c>
      <c r="D305" s="222">
        <v>43455</v>
      </c>
      <c r="E305" s="127"/>
      <c r="F305" s="128" t="s">
        <v>605</v>
      </c>
      <c r="G305" s="105"/>
      <c r="H305" s="106"/>
      <c r="I305" s="107"/>
      <c r="J305" s="12" t="s">
        <v>39</v>
      </c>
      <c r="K305" s="86"/>
      <c r="L305" s="247" t="s">
        <v>44</v>
      </c>
      <c r="M305" s="160">
        <v>620</v>
      </c>
      <c r="N305" s="2"/>
      <c r="V305" s="50"/>
    </row>
    <row r="306" spans="1:22" ht="24" customHeight="1" thickTop="1" thickBot="1" x14ac:dyDescent="0.3">
      <c r="A306" s="290">
        <f t="shared" ref="A306" si="69">A302+1</f>
        <v>73</v>
      </c>
      <c r="B306" s="104" t="s">
        <v>29</v>
      </c>
      <c r="C306" s="104" t="s">
        <v>31</v>
      </c>
      <c r="D306" s="104" t="s">
        <v>18</v>
      </c>
      <c r="E306" s="104" t="s">
        <v>33</v>
      </c>
      <c r="F306" s="104"/>
      <c r="G306" s="309" t="s">
        <v>24</v>
      </c>
      <c r="H306" s="310"/>
      <c r="I306" s="311"/>
      <c r="J306" s="42" t="s">
        <v>0</v>
      </c>
      <c r="K306" s="84"/>
      <c r="L306" s="84"/>
      <c r="M306" s="161"/>
      <c r="N306" s="2"/>
      <c r="V306" s="50"/>
    </row>
    <row r="307" spans="1:22" ht="45.75" customHeight="1" thickBot="1" x14ac:dyDescent="0.3">
      <c r="A307" s="291"/>
      <c r="B307" s="130" t="s">
        <v>601</v>
      </c>
      <c r="C307" s="121" t="s">
        <v>606</v>
      </c>
      <c r="D307" s="122">
        <v>43545</v>
      </c>
      <c r="E307" s="130"/>
      <c r="F307" s="130" t="s">
        <v>607</v>
      </c>
      <c r="G307" s="409" t="s">
        <v>608</v>
      </c>
      <c r="H307" s="412"/>
      <c r="I307" s="413"/>
      <c r="J307" s="40" t="s">
        <v>37</v>
      </c>
      <c r="K307" s="85"/>
      <c r="L307" s="248" t="s">
        <v>44</v>
      </c>
      <c r="M307" s="159">
        <v>1254</v>
      </c>
      <c r="N307" s="2"/>
      <c r="V307" s="50">
        <v>0</v>
      </c>
    </row>
    <row r="308" spans="1:22" ht="21" thickBot="1" x14ac:dyDescent="0.3">
      <c r="A308" s="291"/>
      <c r="B308" s="109" t="s">
        <v>30</v>
      </c>
      <c r="C308" s="109" t="s">
        <v>32</v>
      </c>
      <c r="D308" s="109" t="s">
        <v>17</v>
      </c>
      <c r="E308" s="153" t="s">
        <v>34</v>
      </c>
      <c r="F308" s="154"/>
      <c r="G308" s="110"/>
      <c r="H308" s="111"/>
      <c r="I308" s="112"/>
      <c r="J308" s="12" t="s">
        <v>38</v>
      </c>
      <c r="K308" s="86"/>
      <c r="L308" s="249" t="s">
        <v>44</v>
      </c>
      <c r="M308" s="160">
        <v>1186</v>
      </c>
      <c r="N308" s="2"/>
      <c r="V308" s="50"/>
    </row>
    <row r="309" spans="1:22" ht="13.8" thickBot="1" x14ac:dyDescent="0.3">
      <c r="A309" s="292"/>
      <c r="B309" s="131" t="s">
        <v>151</v>
      </c>
      <c r="C309" s="125" t="str">
        <f>G307</f>
        <v>Curtin University</v>
      </c>
      <c r="D309" s="132">
        <v>43553</v>
      </c>
      <c r="E309" s="133"/>
      <c r="F309" s="134" t="s">
        <v>609</v>
      </c>
      <c r="G309" s="105"/>
      <c r="H309" s="106"/>
      <c r="I309" s="107"/>
      <c r="J309" s="12" t="s">
        <v>39</v>
      </c>
      <c r="K309" s="86"/>
      <c r="L309" s="86"/>
      <c r="M309" s="163"/>
      <c r="N309" s="2"/>
      <c r="V309" s="50"/>
    </row>
    <row r="310" spans="1:22" ht="24" customHeight="1" thickTop="1" thickBot="1" x14ac:dyDescent="0.3">
      <c r="A310" s="290">
        <f t="shared" ref="A310" si="70">A306+1</f>
        <v>74</v>
      </c>
      <c r="B310" s="104" t="s">
        <v>29</v>
      </c>
      <c r="C310" s="104" t="s">
        <v>31</v>
      </c>
      <c r="D310" s="104" t="s">
        <v>18</v>
      </c>
      <c r="E310" s="104" t="s">
        <v>33</v>
      </c>
      <c r="F310" s="104" t="s">
        <v>33</v>
      </c>
      <c r="G310" s="309" t="s">
        <v>24</v>
      </c>
      <c r="H310" s="310"/>
      <c r="I310" s="311"/>
      <c r="J310" s="42" t="s">
        <v>0</v>
      </c>
      <c r="K310" s="84"/>
      <c r="L310" s="84"/>
      <c r="M310" s="161"/>
      <c r="N310" s="2"/>
      <c r="V310" s="50"/>
    </row>
    <row r="311" spans="1:22" ht="57" customHeight="1" thickBot="1" x14ac:dyDescent="0.3">
      <c r="A311" s="291"/>
      <c r="B311" s="130" t="s">
        <v>601</v>
      </c>
      <c r="C311" s="121" t="s">
        <v>610</v>
      </c>
      <c r="D311" s="122">
        <v>43645</v>
      </c>
      <c r="E311" s="130"/>
      <c r="F311" s="130" t="s">
        <v>611</v>
      </c>
      <c r="G311" s="409" t="s">
        <v>711</v>
      </c>
      <c r="H311" s="412"/>
      <c r="I311" s="413"/>
      <c r="J311" s="40" t="s">
        <v>37</v>
      </c>
      <c r="K311" s="85"/>
      <c r="L311" s="248" t="s">
        <v>44</v>
      </c>
      <c r="M311" s="159">
        <v>1015</v>
      </c>
      <c r="N311" s="2"/>
      <c r="V311" s="50">
        <v>0</v>
      </c>
    </row>
    <row r="312" spans="1:22" ht="21" thickBot="1" x14ac:dyDescent="0.3">
      <c r="A312" s="291"/>
      <c r="B312" s="109" t="s">
        <v>30</v>
      </c>
      <c r="C312" s="109" t="s">
        <v>32</v>
      </c>
      <c r="D312" s="109" t="s">
        <v>17</v>
      </c>
      <c r="E312" s="109" t="s">
        <v>34</v>
      </c>
      <c r="F312" s="109" t="s">
        <v>34</v>
      </c>
      <c r="G312" s="110"/>
      <c r="H312" s="111"/>
      <c r="I312" s="112"/>
      <c r="J312" s="12" t="s">
        <v>38</v>
      </c>
      <c r="K312" s="86"/>
      <c r="L312" s="249" t="s">
        <v>44</v>
      </c>
      <c r="M312" s="160">
        <v>2119.73</v>
      </c>
      <c r="N312" s="2"/>
      <c r="V312" s="50"/>
    </row>
    <row r="313" spans="1:22" ht="13.8" thickBot="1" x14ac:dyDescent="0.3">
      <c r="A313" s="292"/>
      <c r="B313" s="131" t="s">
        <v>151</v>
      </c>
      <c r="C313" s="125" t="str">
        <f>G311</f>
        <v>Chalmers University</v>
      </c>
      <c r="D313" s="132">
        <v>43651</v>
      </c>
      <c r="E313" s="133"/>
      <c r="F313" s="134" t="s">
        <v>612</v>
      </c>
      <c r="G313" s="105"/>
      <c r="H313" s="106"/>
      <c r="I313" s="107"/>
      <c r="J313" s="12" t="s">
        <v>39</v>
      </c>
      <c r="K313" s="86"/>
      <c r="L313" s="86"/>
      <c r="M313" s="163"/>
      <c r="N313" s="2"/>
      <c r="V313" s="50"/>
    </row>
    <row r="314" spans="1:22" ht="24" customHeight="1" thickTop="1" thickBot="1" x14ac:dyDescent="0.3">
      <c r="A314" s="290">
        <f t="shared" ref="A314" si="71">A310+1</f>
        <v>75</v>
      </c>
      <c r="B314" s="104" t="s">
        <v>29</v>
      </c>
      <c r="C314" s="104" t="s">
        <v>31</v>
      </c>
      <c r="D314" s="104" t="s">
        <v>18</v>
      </c>
      <c r="E314" s="104" t="s">
        <v>33</v>
      </c>
      <c r="F314" s="104" t="s">
        <v>33</v>
      </c>
      <c r="G314" s="309" t="s">
        <v>24</v>
      </c>
      <c r="H314" s="310"/>
      <c r="I314" s="311"/>
      <c r="J314" s="42" t="s">
        <v>0</v>
      </c>
      <c r="K314" s="84"/>
      <c r="L314" s="84"/>
      <c r="M314" s="161"/>
      <c r="N314" s="2"/>
      <c r="V314" s="50"/>
    </row>
    <row r="315" spans="1:22" ht="51.6" thickBot="1" x14ac:dyDescent="0.3">
      <c r="A315" s="291"/>
      <c r="B315" s="121" t="s">
        <v>136</v>
      </c>
      <c r="C315" s="121" t="s">
        <v>613</v>
      </c>
      <c r="D315" s="122">
        <v>43660</v>
      </c>
      <c r="E315" s="121"/>
      <c r="F315" s="121" t="s">
        <v>614</v>
      </c>
      <c r="G315" s="409" t="s">
        <v>615</v>
      </c>
      <c r="H315" s="412"/>
      <c r="I315" s="413"/>
      <c r="J315" s="40" t="s">
        <v>37</v>
      </c>
      <c r="K315" s="246"/>
      <c r="L315" s="246" t="s">
        <v>44</v>
      </c>
      <c r="M315" s="159">
        <v>875</v>
      </c>
      <c r="N315" s="2"/>
      <c r="V315" s="50">
        <v>0</v>
      </c>
    </row>
    <row r="316" spans="1:22" ht="21" thickBot="1" x14ac:dyDescent="0.3">
      <c r="A316" s="291"/>
      <c r="B316" s="109" t="s">
        <v>30</v>
      </c>
      <c r="C316" s="109" t="s">
        <v>32</v>
      </c>
      <c r="D316" s="109" t="s">
        <v>17</v>
      </c>
      <c r="E316" s="109" t="s">
        <v>34</v>
      </c>
      <c r="F316" s="109" t="s">
        <v>34</v>
      </c>
      <c r="G316" s="110"/>
      <c r="H316" s="111"/>
      <c r="I316" s="112"/>
      <c r="J316" s="12" t="s">
        <v>38</v>
      </c>
      <c r="K316" s="247" t="s">
        <v>44</v>
      </c>
      <c r="L316" s="247" t="s">
        <v>44</v>
      </c>
      <c r="M316" s="160">
        <v>876.02</v>
      </c>
      <c r="N316" s="2"/>
      <c r="V316" s="50"/>
    </row>
    <row r="317" spans="1:22" ht="21" thickBot="1" x14ac:dyDescent="0.3">
      <c r="A317" s="292"/>
      <c r="B317" s="125" t="s">
        <v>151</v>
      </c>
      <c r="C317" s="125" t="str">
        <f>G315</f>
        <v>The Aerospace Heritage Foundation</v>
      </c>
      <c r="D317" s="126">
        <v>43667</v>
      </c>
      <c r="E317" s="127"/>
      <c r="F317" s="135" t="s">
        <v>616</v>
      </c>
      <c r="G317" s="105"/>
      <c r="H317" s="106"/>
      <c r="I317" s="107"/>
      <c r="J317" s="12" t="s">
        <v>39</v>
      </c>
      <c r="K317" s="247" t="s">
        <v>44</v>
      </c>
      <c r="L317" s="247" t="s">
        <v>44</v>
      </c>
      <c r="M317" s="160">
        <v>504.75</v>
      </c>
      <c r="N317" s="2"/>
      <c r="V317" s="50"/>
    </row>
    <row r="318" spans="1:22" ht="24" customHeight="1" thickTop="1" thickBot="1" x14ac:dyDescent="0.3">
      <c r="A318" s="290">
        <f t="shared" ref="A318" si="72">A314+1</f>
        <v>76</v>
      </c>
      <c r="B318" s="104" t="s">
        <v>29</v>
      </c>
      <c r="C318" s="104" t="s">
        <v>31</v>
      </c>
      <c r="D318" s="104" t="s">
        <v>18</v>
      </c>
      <c r="E318" s="104" t="s">
        <v>33</v>
      </c>
      <c r="F318" s="104" t="s">
        <v>33</v>
      </c>
      <c r="G318" s="309" t="s">
        <v>24</v>
      </c>
      <c r="H318" s="310"/>
      <c r="I318" s="311"/>
      <c r="J318" s="42" t="s">
        <v>0</v>
      </c>
      <c r="K318" s="84"/>
      <c r="L318" s="84"/>
      <c r="M318" s="161"/>
      <c r="N318" s="2"/>
      <c r="V318" s="50"/>
    </row>
    <row r="319" spans="1:22" ht="57" customHeight="1" thickBot="1" x14ac:dyDescent="0.3">
      <c r="A319" s="291"/>
      <c r="B319" s="130" t="s">
        <v>77</v>
      </c>
      <c r="C319" s="121" t="s">
        <v>617</v>
      </c>
      <c r="D319" s="122">
        <v>43592</v>
      </c>
      <c r="E319" s="130"/>
      <c r="F319" s="130" t="s">
        <v>384</v>
      </c>
      <c r="G319" s="409" t="s">
        <v>618</v>
      </c>
      <c r="H319" s="412"/>
      <c r="I319" s="413"/>
      <c r="J319" s="40" t="s">
        <v>37</v>
      </c>
      <c r="K319" s="85"/>
      <c r="L319" s="85"/>
      <c r="M319" s="162"/>
      <c r="N319" s="2"/>
      <c r="V319" s="50">
        <v>0</v>
      </c>
    </row>
    <row r="320" spans="1:22" ht="21" thickBot="1" x14ac:dyDescent="0.3">
      <c r="A320" s="291"/>
      <c r="B320" s="109" t="s">
        <v>30</v>
      </c>
      <c r="C320" s="109" t="s">
        <v>32</v>
      </c>
      <c r="D320" s="109" t="s">
        <v>17</v>
      </c>
      <c r="E320" s="109" t="s">
        <v>34</v>
      </c>
      <c r="F320" s="109" t="s">
        <v>34</v>
      </c>
      <c r="G320" s="110"/>
      <c r="H320" s="111"/>
      <c r="I320" s="112"/>
      <c r="J320" s="12" t="s">
        <v>38</v>
      </c>
      <c r="K320" s="85"/>
      <c r="L320" s="85"/>
      <c r="M320" s="162"/>
      <c r="N320" s="2"/>
      <c r="V320" s="50"/>
    </row>
    <row r="321" spans="1:22" ht="21" thickBot="1" x14ac:dyDescent="0.3">
      <c r="A321" s="292"/>
      <c r="B321" s="131" t="s">
        <v>151</v>
      </c>
      <c r="C321" s="125" t="str">
        <f>G319</f>
        <v>The Battery Show Conference</v>
      </c>
      <c r="D321" s="132">
        <v>43594</v>
      </c>
      <c r="E321" s="133"/>
      <c r="F321" s="134" t="s">
        <v>619</v>
      </c>
      <c r="G321" s="105"/>
      <c r="H321" s="106"/>
      <c r="I321" s="107"/>
      <c r="J321" s="12" t="s">
        <v>39</v>
      </c>
      <c r="K321" s="86"/>
      <c r="L321" s="248" t="s">
        <v>44</v>
      </c>
      <c r="M321" s="159">
        <v>2024.54</v>
      </c>
      <c r="N321" s="2"/>
      <c r="V321" s="50"/>
    </row>
    <row r="322" spans="1:22" ht="24" customHeight="1" thickTop="1" thickBot="1" x14ac:dyDescent="0.3">
      <c r="A322" s="290">
        <f t="shared" ref="A322" si="73">A318+1</f>
        <v>77</v>
      </c>
      <c r="B322" s="104" t="s">
        <v>29</v>
      </c>
      <c r="C322" s="104" t="s">
        <v>31</v>
      </c>
      <c r="D322" s="104" t="s">
        <v>18</v>
      </c>
      <c r="E322" s="104" t="s">
        <v>33</v>
      </c>
      <c r="F322" s="104" t="s">
        <v>33</v>
      </c>
      <c r="G322" s="309" t="s">
        <v>24</v>
      </c>
      <c r="H322" s="310"/>
      <c r="I322" s="311"/>
      <c r="J322" s="42" t="s">
        <v>0</v>
      </c>
      <c r="K322" s="84"/>
      <c r="L322" s="84"/>
      <c r="M322" s="161"/>
      <c r="N322" s="2"/>
      <c r="V322" s="50"/>
    </row>
    <row r="323" spans="1:22" ht="60.75" customHeight="1" thickBot="1" x14ac:dyDescent="0.3">
      <c r="A323" s="291"/>
      <c r="B323" s="121" t="s">
        <v>77</v>
      </c>
      <c r="C323" s="121" t="s">
        <v>712</v>
      </c>
      <c r="D323" s="221">
        <v>43640</v>
      </c>
      <c r="E323" s="121"/>
      <c r="F323" s="121" t="s">
        <v>620</v>
      </c>
      <c r="G323" s="409" t="s">
        <v>621</v>
      </c>
      <c r="H323" s="412"/>
      <c r="I323" s="413"/>
      <c r="J323" s="40" t="s">
        <v>37</v>
      </c>
      <c r="K323" s="85"/>
      <c r="L323" s="248" t="s">
        <v>44</v>
      </c>
      <c r="M323" s="159">
        <v>506.24</v>
      </c>
      <c r="N323" s="2"/>
      <c r="V323" s="50">
        <v>0</v>
      </c>
    </row>
    <row r="324" spans="1:22" ht="21" thickBot="1" x14ac:dyDescent="0.3">
      <c r="A324" s="291"/>
      <c r="B324" s="109" t="s">
        <v>30</v>
      </c>
      <c r="C324" s="109" t="s">
        <v>32</v>
      </c>
      <c r="D324" s="109" t="s">
        <v>17</v>
      </c>
      <c r="E324" s="109" t="s">
        <v>34</v>
      </c>
      <c r="F324" s="109" t="s">
        <v>34</v>
      </c>
      <c r="G324" s="110"/>
      <c r="H324" s="111"/>
      <c r="I324" s="112"/>
      <c r="J324" s="12" t="s">
        <v>38</v>
      </c>
      <c r="K324" s="86"/>
      <c r="L324" s="248" t="s">
        <v>44</v>
      </c>
      <c r="M324" s="160">
        <v>400</v>
      </c>
      <c r="N324" s="2"/>
      <c r="V324" s="50"/>
    </row>
    <row r="325" spans="1:22" ht="21" thickBot="1" x14ac:dyDescent="0.3">
      <c r="A325" s="292"/>
      <c r="B325" s="125" t="s">
        <v>151</v>
      </c>
      <c r="C325" s="125" t="str">
        <f>G323</f>
        <v>Cambridge Enertech Institute</v>
      </c>
      <c r="D325" s="126">
        <v>43642</v>
      </c>
      <c r="E325" s="127"/>
      <c r="F325" s="254" t="s">
        <v>622</v>
      </c>
      <c r="G325" s="105"/>
      <c r="H325" s="106"/>
      <c r="I325" s="107"/>
      <c r="J325" s="12" t="s">
        <v>39</v>
      </c>
      <c r="K325" s="86"/>
      <c r="L325" s="248" t="s">
        <v>44</v>
      </c>
      <c r="M325" s="160">
        <v>1599</v>
      </c>
      <c r="N325" s="2"/>
      <c r="V325" s="50"/>
    </row>
    <row r="326" spans="1:22" ht="24" customHeight="1" thickTop="1" thickBot="1" x14ac:dyDescent="0.3">
      <c r="A326" s="290">
        <f t="shared" ref="A326" si="74">A322+1</f>
        <v>78</v>
      </c>
      <c r="B326" s="104" t="s">
        <v>29</v>
      </c>
      <c r="C326" s="104" t="s">
        <v>31</v>
      </c>
      <c r="D326" s="104" t="s">
        <v>18</v>
      </c>
      <c r="E326" s="104" t="s">
        <v>33</v>
      </c>
      <c r="F326" s="104" t="s">
        <v>33</v>
      </c>
      <c r="G326" s="309" t="s">
        <v>24</v>
      </c>
      <c r="H326" s="310"/>
      <c r="I326" s="311"/>
      <c r="J326" s="42" t="s">
        <v>0</v>
      </c>
      <c r="K326" s="84"/>
      <c r="L326" s="84"/>
      <c r="M326" s="161"/>
      <c r="N326" s="2"/>
      <c r="V326" s="50"/>
    </row>
    <row r="327" spans="1:22" ht="31.2" thickBot="1" x14ac:dyDescent="0.3">
      <c r="A327" s="291"/>
      <c r="B327" s="130" t="s">
        <v>77</v>
      </c>
      <c r="C327" s="121" t="s">
        <v>691</v>
      </c>
      <c r="D327" s="122">
        <v>43640</v>
      </c>
      <c r="E327" s="121"/>
      <c r="F327" s="121" t="s">
        <v>386</v>
      </c>
      <c r="G327" s="409" t="s">
        <v>621</v>
      </c>
      <c r="H327" s="410"/>
      <c r="I327" s="411"/>
      <c r="J327" s="40" t="s">
        <v>37</v>
      </c>
      <c r="K327" s="248"/>
      <c r="L327" s="248" t="s">
        <v>44</v>
      </c>
      <c r="M327" s="159">
        <v>448</v>
      </c>
      <c r="N327" s="123">
        <v>448</v>
      </c>
      <c r="V327" s="50">
        <v>0</v>
      </c>
    </row>
    <row r="328" spans="1:22" ht="21" thickBot="1" x14ac:dyDescent="0.3">
      <c r="A328" s="291"/>
      <c r="B328" s="109" t="s">
        <v>30</v>
      </c>
      <c r="C328" s="109" t="s">
        <v>32</v>
      </c>
      <c r="D328" s="109" t="s">
        <v>17</v>
      </c>
      <c r="E328" s="109" t="s">
        <v>34</v>
      </c>
      <c r="F328" s="109" t="s">
        <v>34</v>
      </c>
      <c r="G328" s="110"/>
      <c r="H328" s="111"/>
      <c r="I328" s="112"/>
      <c r="J328" s="12" t="s">
        <v>38</v>
      </c>
      <c r="K328" s="249"/>
      <c r="L328" s="249" t="s">
        <v>44</v>
      </c>
      <c r="M328" s="160">
        <v>700</v>
      </c>
      <c r="N328" s="124">
        <v>700</v>
      </c>
      <c r="V328" s="50"/>
    </row>
    <row r="329" spans="1:22" ht="21" thickBot="1" x14ac:dyDescent="0.3">
      <c r="A329" s="292"/>
      <c r="B329" s="131" t="s">
        <v>151</v>
      </c>
      <c r="C329" s="125" t="str">
        <f>G327</f>
        <v>Cambridge Enertech Institute</v>
      </c>
      <c r="D329" s="126">
        <v>43642</v>
      </c>
      <c r="E329" s="127"/>
      <c r="F329" s="128" t="s">
        <v>622</v>
      </c>
      <c r="G329" s="105"/>
      <c r="H329" s="106"/>
      <c r="I329" s="107"/>
      <c r="J329" s="12" t="s">
        <v>39</v>
      </c>
      <c r="K329" s="249"/>
      <c r="L329" s="249" t="s">
        <v>44</v>
      </c>
      <c r="M329" s="160">
        <v>2099</v>
      </c>
      <c r="N329" s="129">
        <v>2099</v>
      </c>
      <c r="V329" s="50"/>
    </row>
    <row r="330" spans="1:22" ht="24" customHeight="1" thickTop="1" thickBot="1" x14ac:dyDescent="0.3">
      <c r="A330" s="290">
        <f t="shared" ref="A330" si="75">A326+1</f>
        <v>79</v>
      </c>
      <c r="B330" s="104" t="s">
        <v>29</v>
      </c>
      <c r="C330" s="104" t="s">
        <v>31</v>
      </c>
      <c r="D330" s="104" t="s">
        <v>18</v>
      </c>
      <c r="E330" s="104" t="s">
        <v>33</v>
      </c>
      <c r="F330" s="104" t="s">
        <v>33</v>
      </c>
      <c r="G330" s="309" t="s">
        <v>24</v>
      </c>
      <c r="H330" s="310"/>
      <c r="I330" s="311"/>
      <c r="J330" s="42" t="s">
        <v>0</v>
      </c>
      <c r="K330" s="84"/>
      <c r="L330" s="84"/>
      <c r="M330" s="161"/>
      <c r="N330" s="2"/>
      <c r="V330" s="50"/>
    </row>
    <row r="331" spans="1:22" ht="57" customHeight="1" thickBot="1" x14ac:dyDescent="0.3">
      <c r="A331" s="291"/>
      <c r="B331" s="130" t="s">
        <v>77</v>
      </c>
      <c r="C331" s="121" t="s">
        <v>623</v>
      </c>
      <c r="D331" s="122">
        <v>43717</v>
      </c>
      <c r="E331" s="130"/>
      <c r="F331" s="130" t="s">
        <v>386</v>
      </c>
      <c r="G331" s="409" t="s">
        <v>624</v>
      </c>
      <c r="H331" s="412"/>
      <c r="I331" s="413"/>
      <c r="J331" s="40" t="s">
        <v>37</v>
      </c>
      <c r="K331" s="85"/>
      <c r="L331" s="248" t="s">
        <v>44</v>
      </c>
      <c r="M331" s="159">
        <v>600</v>
      </c>
      <c r="N331" s="2"/>
      <c r="V331" s="50">
        <v>0</v>
      </c>
    </row>
    <row r="332" spans="1:22" ht="21" thickBot="1" x14ac:dyDescent="0.3">
      <c r="A332" s="291"/>
      <c r="B332" s="109" t="s">
        <v>30</v>
      </c>
      <c r="C332" s="109" t="s">
        <v>32</v>
      </c>
      <c r="D332" s="109" t="s">
        <v>17</v>
      </c>
      <c r="E332" s="109" t="s">
        <v>34</v>
      </c>
      <c r="F332" s="109" t="s">
        <v>34</v>
      </c>
      <c r="G332" s="110"/>
      <c r="H332" s="111"/>
      <c r="I332" s="112"/>
      <c r="J332" s="12" t="s">
        <v>38</v>
      </c>
      <c r="K332" s="86"/>
      <c r="L332" s="249" t="s">
        <v>44</v>
      </c>
      <c r="M332" s="160">
        <v>825</v>
      </c>
      <c r="N332" s="2"/>
      <c r="V332" s="50"/>
    </row>
    <row r="333" spans="1:22" ht="13.8" thickBot="1" x14ac:dyDescent="0.3">
      <c r="A333" s="292"/>
      <c r="B333" s="131" t="s">
        <v>151</v>
      </c>
      <c r="C333" s="125" t="str">
        <f>G331</f>
        <v>KULR Technology</v>
      </c>
      <c r="D333" s="132">
        <v>43720</v>
      </c>
      <c r="E333" s="133"/>
      <c r="F333" s="134" t="s">
        <v>625</v>
      </c>
      <c r="G333" s="105"/>
      <c r="H333" s="106"/>
      <c r="I333" s="107"/>
      <c r="J333" s="12" t="s">
        <v>39</v>
      </c>
      <c r="K333" s="86"/>
      <c r="L333" s="86"/>
      <c r="M333" s="163"/>
      <c r="N333" s="2"/>
      <c r="V333" s="50"/>
    </row>
    <row r="334" spans="1:22" ht="24" customHeight="1" thickTop="1" thickBot="1" x14ac:dyDescent="0.3">
      <c r="A334" s="290">
        <f t="shared" ref="A334" si="76">A330+1</f>
        <v>80</v>
      </c>
      <c r="B334" s="104" t="s">
        <v>29</v>
      </c>
      <c r="C334" s="104" t="s">
        <v>31</v>
      </c>
      <c r="D334" s="104" t="s">
        <v>18</v>
      </c>
      <c r="E334" s="104" t="s">
        <v>33</v>
      </c>
      <c r="F334" s="104" t="s">
        <v>33</v>
      </c>
      <c r="G334" s="309" t="s">
        <v>24</v>
      </c>
      <c r="H334" s="310"/>
      <c r="I334" s="311"/>
      <c r="J334" s="42" t="s">
        <v>0</v>
      </c>
      <c r="K334" s="84"/>
      <c r="L334" s="84"/>
      <c r="M334" s="161"/>
      <c r="N334" s="2"/>
      <c r="V334" s="50"/>
    </row>
    <row r="335" spans="1:22" ht="31.2" thickBot="1" x14ac:dyDescent="0.3">
      <c r="A335" s="291"/>
      <c r="B335" s="130" t="s">
        <v>626</v>
      </c>
      <c r="C335" s="130" t="s">
        <v>627</v>
      </c>
      <c r="D335" s="122">
        <v>43643</v>
      </c>
      <c r="E335" s="130"/>
      <c r="F335" s="130" t="s">
        <v>628</v>
      </c>
      <c r="G335" s="409" t="s">
        <v>629</v>
      </c>
      <c r="H335" s="412"/>
      <c r="I335" s="413"/>
      <c r="J335" s="40" t="s">
        <v>37</v>
      </c>
      <c r="K335" s="85"/>
      <c r="L335" s="246" t="s">
        <v>44</v>
      </c>
      <c r="M335" s="159">
        <v>621</v>
      </c>
      <c r="N335" s="2"/>
      <c r="V335" s="50">
        <v>0</v>
      </c>
    </row>
    <row r="336" spans="1:22" ht="21" thickBot="1" x14ac:dyDescent="0.3">
      <c r="A336" s="291"/>
      <c r="B336" s="109" t="s">
        <v>30</v>
      </c>
      <c r="C336" s="109" t="s">
        <v>32</v>
      </c>
      <c r="D336" s="109" t="s">
        <v>17</v>
      </c>
      <c r="E336" s="109" t="s">
        <v>34</v>
      </c>
      <c r="F336" s="109" t="s">
        <v>34</v>
      </c>
      <c r="G336" s="110"/>
      <c r="H336" s="111"/>
      <c r="I336" s="112"/>
      <c r="J336" s="12" t="s">
        <v>38</v>
      </c>
      <c r="K336" s="86"/>
      <c r="L336" s="86"/>
      <c r="M336" s="163"/>
      <c r="N336" s="2"/>
      <c r="V336" s="50"/>
    </row>
    <row r="337" spans="1:22" ht="21" thickBot="1" x14ac:dyDescent="0.3">
      <c r="A337" s="292"/>
      <c r="B337" s="131" t="s">
        <v>151</v>
      </c>
      <c r="C337" s="131" t="str">
        <f>G335</f>
        <v>Initiative for Interstellar Studies</v>
      </c>
      <c r="D337" s="132">
        <v>43646</v>
      </c>
      <c r="E337" s="133"/>
      <c r="F337" s="134" t="s">
        <v>630</v>
      </c>
      <c r="G337" s="105"/>
      <c r="H337" s="106"/>
      <c r="I337" s="107"/>
      <c r="J337" s="12" t="s">
        <v>39</v>
      </c>
      <c r="K337" s="86"/>
      <c r="L337" s="86"/>
      <c r="M337" s="163"/>
      <c r="N337" s="2"/>
      <c r="V337" s="50"/>
    </row>
    <row r="338" spans="1:22" ht="24" customHeight="1" thickTop="1" thickBot="1" x14ac:dyDescent="0.3">
      <c r="A338" s="290">
        <f t="shared" ref="A338" si="77">A334+1</f>
        <v>81</v>
      </c>
      <c r="B338" s="104" t="s">
        <v>29</v>
      </c>
      <c r="C338" s="104" t="s">
        <v>31</v>
      </c>
      <c r="D338" s="104" t="s">
        <v>18</v>
      </c>
      <c r="E338" s="104" t="s">
        <v>33</v>
      </c>
      <c r="F338" s="104" t="s">
        <v>33</v>
      </c>
      <c r="G338" s="309" t="s">
        <v>24</v>
      </c>
      <c r="H338" s="310"/>
      <c r="I338" s="311"/>
      <c r="J338" s="42" t="s">
        <v>0</v>
      </c>
      <c r="K338" s="84"/>
      <c r="L338" s="84"/>
      <c r="M338" s="161"/>
      <c r="N338" s="2"/>
      <c r="V338" s="50"/>
    </row>
    <row r="339" spans="1:22" ht="41.4" thickBot="1" x14ac:dyDescent="0.3">
      <c r="A339" s="291"/>
      <c r="B339" s="130" t="s">
        <v>127</v>
      </c>
      <c r="C339" s="121" t="s">
        <v>631</v>
      </c>
      <c r="D339" s="122">
        <v>43601</v>
      </c>
      <c r="E339" s="130"/>
      <c r="F339" s="130" t="s">
        <v>321</v>
      </c>
      <c r="G339" s="409" t="s">
        <v>632</v>
      </c>
      <c r="H339" s="412"/>
      <c r="I339" s="413"/>
      <c r="J339" s="40" t="s">
        <v>37</v>
      </c>
      <c r="K339" s="248"/>
      <c r="L339" s="248" t="s">
        <v>44</v>
      </c>
      <c r="M339" s="159">
        <v>720</v>
      </c>
      <c r="N339" s="2"/>
      <c r="V339" s="50">
        <v>0</v>
      </c>
    </row>
    <row r="340" spans="1:22" ht="21" thickBot="1" x14ac:dyDescent="0.3">
      <c r="A340" s="291"/>
      <c r="B340" s="109" t="s">
        <v>30</v>
      </c>
      <c r="C340" s="109" t="s">
        <v>32</v>
      </c>
      <c r="D340" s="109" t="s">
        <v>17</v>
      </c>
      <c r="E340" s="109" t="s">
        <v>34</v>
      </c>
      <c r="F340" s="109" t="s">
        <v>34</v>
      </c>
      <c r="G340" s="110"/>
      <c r="H340" s="111"/>
      <c r="I340" s="112"/>
      <c r="J340" s="12" t="s">
        <v>38</v>
      </c>
      <c r="K340" s="249" t="s">
        <v>44</v>
      </c>
      <c r="L340" s="249"/>
      <c r="M340" s="160">
        <v>1550.6</v>
      </c>
      <c r="N340" s="2"/>
      <c r="V340" s="50"/>
    </row>
    <row r="341" spans="1:22" ht="13.8" thickBot="1" x14ac:dyDescent="0.3">
      <c r="A341" s="292"/>
      <c r="B341" s="131" t="s">
        <v>392</v>
      </c>
      <c r="C341" s="125" t="str">
        <f>G339</f>
        <v>Intrepid Minds</v>
      </c>
      <c r="D341" s="255">
        <v>43609</v>
      </c>
      <c r="E341" s="133"/>
      <c r="F341" s="220" t="s">
        <v>633</v>
      </c>
      <c r="G341" s="105"/>
      <c r="H341" s="106"/>
      <c r="I341" s="107"/>
      <c r="J341" s="12" t="s">
        <v>39</v>
      </c>
      <c r="K341" s="250" t="s">
        <v>44</v>
      </c>
      <c r="L341" s="250"/>
      <c r="M341" s="160">
        <v>746.8</v>
      </c>
      <c r="N341" s="2"/>
      <c r="V341" s="50"/>
    </row>
    <row r="342" spans="1:22" ht="24" customHeight="1" thickTop="1" thickBot="1" x14ac:dyDescent="0.3">
      <c r="A342" s="290">
        <f t="shared" ref="A342" si="78">A338+1</f>
        <v>82</v>
      </c>
      <c r="B342" s="104" t="s">
        <v>29</v>
      </c>
      <c r="C342" s="104" t="s">
        <v>31</v>
      </c>
      <c r="D342" s="104" t="s">
        <v>18</v>
      </c>
      <c r="E342" s="104" t="s">
        <v>33</v>
      </c>
      <c r="F342" s="104" t="s">
        <v>33</v>
      </c>
      <c r="G342" s="309" t="s">
        <v>24</v>
      </c>
      <c r="H342" s="310"/>
      <c r="I342" s="311"/>
      <c r="J342" s="42" t="s">
        <v>0</v>
      </c>
      <c r="K342" s="84"/>
      <c r="L342" s="84"/>
      <c r="M342" s="161"/>
      <c r="N342" s="2"/>
      <c r="V342" s="50"/>
    </row>
    <row r="343" spans="1:22" ht="45.75" customHeight="1" thickBot="1" x14ac:dyDescent="0.3">
      <c r="A343" s="291"/>
      <c r="B343" s="121" t="s">
        <v>634</v>
      </c>
      <c r="C343" s="121" t="s">
        <v>635</v>
      </c>
      <c r="D343" s="122">
        <v>43586</v>
      </c>
      <c r="E343" s="121"/>
      <c r="F343" s="121" t="s">
        <v>636</v>
      </c>
      <c r="G343" s="409" t="s">
        <v>637</v>
      </c>
      <c r="H343" s="412"/>
      <c r="I343" s="413"/>
      <c r="J343" s="40" t="s">
        <v>37</v>
      </c>
      <c r="K343" s="248"/>
      <c r="L343" s="248" t="s">
        <v>44</v>
      </c>
      <c r="M343" s="159">
        <v>346.32</v>
      </c>
      <c r="N343" s="2"/>
      <c r="V343" s="50">
        <v>0</v>
      </c>
    </row>
    <row r="344" spans="1:22" ht="21" thickBot="1" x14ac:dyDescent="0.3">
      <c r="A344" s="291"/>
      <c r="B344" s="109" t="s">
        <v>30</v>
      </c>
      <c r="C344" s="109" t="s">
        <v>32</v>
      </c>
      <c r="D344" s="109" t="s">
        <v>17</v>
      </c>
      <c r="E344" s="109" t="s">
        <v>34</v>
      </c>
      <c r="F344" s="109" t="s">
        <v>34</v>
      </c>
      <c r="G344" s="110"/>
      <c r="H344" s="111"/>
      <c r="I344" s="112"/>
      <c r="J344" s="12" t="s">
        <v>38</v>
      </c>
      <c r="K344" s="249" t="s">
        <v>44</v>
      </c>
      <c r="L344" s="249"/>
      <c r="M344" s="160">
        <v>541.4</v>
      </c>
      <c r="N344" s="2"/>
      <c r="V344" s="50"/>
    </row>
    <row r="345" spans="1:22" ht="21" thickBot="1" x14ac:dyDescent="0.3">
      <c r="A345" s="292"/>
      <c r="B345" s="121" t="s">
        <v>439</v>
      </c>
      <c r="C345" s="121" t="str">
        <f>G343</f>
        <v>Delaware Space Grant Consortium</v>
      </c>
      <c r="D345" s="122">
        <v>43588</v>
      </c>
      <c r="E345" s="121"/>
      <c r="F345" s="121" t="s">
        <v>638</v>
      </c>
      <c r="G345" s="105"/>
      <c r="H345" s="106"/>
      <c r="I345" s="107"/>
      <c r="J345" s="12" t="s">
        <v>39</v>
      </c>
      <c r="K345" s="249" t="s">
        <v>44</v>
      </c>
      <c r="L345" s="249" t="s">
        <v>44</v>
      </c>
      <c r="M345" s="160">
        <v>190.7</v>
      </c>
      <c r="N345" s="2"/>
      <c r="V345" s="50"/>
    </row>
    <row r="346" spans="1:22" ht="24" customHeight="1" thickTop="1" thickBot="1" x14ac:dyDescent="0.3">
      <c r="A346" s="290">
        <f t="shared" ref="A346" si="79">A342+1</f>
        <v>83</v>
      </c>
      <c r="B346" s="104" t="s">
        <v>29</v>
      </c>
      <c r="C346" s="104" t="s">
        <v>31</v>
      </c>
      <c r="D346" s="104" t="s">
        <v>18</v>
      </c>
      <c r="E346" s="104" t="s">
        <v>33</v>
      </c>
      <c r="F346" s="104" t="s">
        <v>33</v>
      </c>
      <c r="G346" s="309" t="s">
        <v>24</v>
      </c>
      <c r="H346" s="310"/>
      <c r="I346" s="311"/>
      <c r="J346" s="42" t="s">
        <v>0</v>
      </c>
      <c r="K346" s="84"/>
      <c r="L346" s="84"/>
      <c r="M346" s="161"/>
      <c r="N346" s="2"/>
      <c r="V346" s="50"/>
    </row>
    <row r="347" spans="1:22" ht="34.5" customHeight="1" thickBot="1" x14ac:dyDescent="0.3">
      <c r="A347" s="291"/>
      <c r="B347" s="130" t="s">
        <v>113</v>
      </c>
      <c r="C347" s="121" t="s">
        <v>639</v>
      </c>
      <c r="D347" s="122">
        <v>43581</v>
      </c>
      <c r="E347" s="130"/>
      <c r="F347" s="130" t="s">
        <v>456</v>
      </c>
      <c r="G347" s="409" t="s">
        <v>640</v>
      </c>
      <c r="H347" s="412"/>
      <c r="I347" s="413"/>
      <c r="J347" s="40" t="s">
        <v>37</v>
      </c>
      <c r="K347" s="248"/>
      <c r="L347" s="248" t="s">
        <v>44</v>
      </c>
      <c r="M347" s="159">
        <v>145</v>
      </c>
      <c r="N347" s="2"/>
      <c r="V347" s="50">
        <v>0</v>
      </c>
    </row>
    <row r="348" spans="1:22" ht="21" thickBot="1" x14ac:dyDescent="0.3">
      <c r="A348" s="291"/>
      <c r="B348" s="109" t="s">
        <v>30</v>
      </c>
      <c r="C348" s="109" t="s">
        <v>32</v>
      </c>
      <c r="D348" s="109" t="s">
        <v>17</v>
      </c>
      <c r="E348" s="109" t="s">
        <v>34</v>
      </c>
      <c r="F348" s="109" t="s">
        <v>34</v>
      </c>
      <c r="G348" s="110"/>
      <c r="H348" s="111"/>
      <c r="I348" s="112"/>
      <c r="J348" s="12" t="s">
        <v>38</v>
      </c>
      <c r="K348" s="249" t="s">
        <v>44</v>
      </c>
      <c r="L348" s="249"/>
      <c r="M348" s="160">
        <v>369.54</v>
      </c>
      <c r="N348" s="2"/>
      <c r="V348" s="50"/>
    </row>
    <row r="349" spans="1:22" ht="13.8" thickBot="1" x14ac:dyDescent="0.3">
      <c r="A349" s="292"/>
      <c r="B349" s="131" t="s">
        <v>342</v>
      </c>
      <c r="C349" s="125" t="str">
        <f>G347</f>
        <v>University of Texas</v>
      </c>
      <c r="D349" s="132">
        <v>43581</v>
      </c>
      <c r="E349" s="133"/>
      <c r="F349" s="138" t="s">
        <v>641</v>
      </c>
      <c r="G349" s="105"/>
      <c r="H349" s="106"/>
      <c r="I349" s="107"/>
      <c r="J349" s="12" t="s">
        <v>39</v>
      </c>
      <c r="K349" s="250" t="s">
        <v>44</v>
      </c>
      <c r="L349" s="250"/>
      <c r="M349" s="160">
        <v>99.87</v>
      </c>
      <c r="N349" s="2"/>
      <c r="V349" s="50"/>
    </row>
    <row r="350" spans="1:22" ht="24" customHeight="1" thickTop="1" thickBot="1" x14ac:dyDescent="0.3">
      <c r="A350" s="290">
        <f t="shared" ref="A350" si="80">A346+1</f>
        <v>84</v>
      </c>
      <c r="B350" s="104" t="s">
        <v>29</v>
      </c>
      <c r="C350" s="104" t="s">
        <v>31</v>
      </c>
      <c r="D350" s="104" t="s">
        <v>18</v>
      </c>
      <c r="E350" s="104" t="s">
        <v>33</v>
      </c>
      <c r="F350" s="104" t="s">
        <v>33</v>
      </c>
      <c r="G350" s="309" t="s">
        <v>24</v>
      </c>
      <c r="H350" s="310"/>
      <c r="I350" s="311"/>
      <c r="J350" s="42" t="s">
        <v>0</v>
      </c>
      <c r="K350" s="84"/>
      <c r="L350" s="84"/>
      <c r="M350" s="161"/>
      <c r="N350" s="2"/>
      <c r="V350" s="50"/>
    </row>
    <row r="351" spans="1:22" ht="45.75" customHeight="1" thickBot="1" x14ac:dyDescent="0.3">
      <c r="A351" s="291"/>
      <c r="B351" s="137" t="s">
        <v>113</v>
      </c>
      <c r="C351" s="121" t="s">
        <v>642</v>
      </c>
      <c r="D351" s="122">
        <v>43609</v>
      </c>
      <c r="E351" s="121"/>
      <c r="F351" s="121" t="s">
        <v>643</v>
      </c>
      <c r="G351" s="409" t="s">
        <v>644</v>
      </c>
      <c r="H351" s="412"/>
      <c r="I351" s="413"/>
      <c r="J351" s="40" t="s">
        <v>37</v>
      </c>
      <c r="K351" s="246"/>
      <c r="L351" s="246" t="s">
        <v>44</v>
      </c>
      <c r="M351" s="159">
        <v>94</v>
      </c>
      <c r="N351" s="2"/>
      <c r="V351" s="50">
        <v>0</v>
      </c>
    </row>
    <row r="352" spans="1:22" ht="21" thickBot="1" x14ac:dyDescent="0.3">
      <c r="A352" s="291"/>
      <c r="B352" s="109" t="s">
        <v>30</v>
      </c>
      <c r="C352" s="109" t="s">
        <v>32</v>
      </c>
      <c r="D352" s="109" t="s">
        <v>17</v>
      </c>
      <c r="E352" s="109" t="s">
        <v>34</v>
      </c>
      <c r="F352" s="109" t="s">
        <v>34</v>
      </c>
      <c r="G352" s="110"/>
      <c r="H352" s="111"/>
      <c r="I352" s="112"/>
      <c r="J352" s="12" t="s">
        <v>38</v>
      </c>
      <c r="K352" s="247" t="s">
        <v>44</v>
      </c>
      <c r="L352" s="247"/>
      <c r="M352" s="160">
        <v>576.15</v>
      </c>
      <c r="N352" s="2"/>
      <c r="V352" s="50"/>
    </row>
    <row r="353" spans="1:22" ht="21" thickBot="1" x14ac:dyDescent="0.3">
      <c r="A353" s="292"/>
      <c r="B353" s="125" t="s">
        <v>342</v>
      </c>
      <c r="C353" s="125" t="str">
        <f>G351</f>
        <v>Astronauts Memorial Foundation</v>
      </c>
      <c r="D353" s="126">
        <v>43613</v>
      </c>
      <c r="E353" s="127"/>
      <c r="F353" s="128" t="s">
        <v>645</v>
      </c>
      <c r="G353" s="105"/>
      <c r="H353" s="106"/>
      <c r="I353" s="107"/>
      <c r="J353" s="12" t="s">
        <v>39</v>
      </c>
      <c r="K353" s="247" t="s">
        <v>44</v>
      </c>
      <c r="L353" s="247"/>
      <c r="M353" s="160">
        <v>84.16</v>
      </c>
      <c r="N353" s="2"/>
      <c r="V353" s="50"/>
    </row>
    <row r="354" spans="1:22" ht="24" customHeight="1" thickTop="1" thickBot="1" x14ac:dyDescent="0.3">
      <c r="A354" s="290">
        <f t="shared" ref="A354" si="81">A350+1</f>
        <v>85</v>
      </c>
      <c r="B354" s="104" t="s">
        <v>29</v>
      </c>
      <c r="C354" s="104" t="s">
        <v>31</v>
      </c>
      <c r="D354" s="104" t="s">
        <v>18</v>
      </c>
      <c r="E354" s="104" t="s">
        <v>33</v>
      </c>
      <c r="F354" s="104" t="s">
        <v>33</v>
      </c>
      <c r="G354" s="309" t="s">
        <v>24</v>
      </c>
      <c r="H354" s="310"/>
      <c r="I354" s="311"/>
      <c r="J354" s="42" t="s">
        <v>0</v>
      </c>
      <c r="K354" s="84"/>
      <c r="L354" s="84"/>
      <c r="M354" s="161"/>
      <c r="N354" s="2"/>
      <c r="V354" s="50"/>
    </row>
    <row r="355" spans="1:22" ht="68.25" customHeight="1" thickBot="1" x14ac:dyDescent="0.3">
      <c r="A355" s="291"/>
      <c r="B355" s="130" t="s">
        <v>646</v>
      </c>
      <c r="C355" s="121" t="s">
        <v>647</v>
      </c>
      <c r="D355" s="122">
        <v>43534</v>
      </c>
      <c r="E355" s="130"/>
      <c r="F355" s="130" t="s">
        <v>648</v>
      </c>
      <c r="G355" s="409" t="s">
        <v>649</v>
      </c>
      <c r="H355" s="412"/>
      <c r="I355" s="413"/>
      <c r="J355" s="40" t="s">
        <v>37</v>
      </c>
      <c r="K355" s="85"/>
      <c r="L355" s="248" t="s">
        <v>44</v>
      </c>
      <c r="M355" s="159">
        <v>1204</v>
      </c>
      <c r="N355" s="2"/>
      <c r="V355" s="50">
        <v>0</v>
      </c>
    </row>
    <row r="356" spans="1:22" ht="21" thickBot="1" x14ac:dyDescent="0.3">
      <c r="A356" s="291"/>
      <c r="B356" s="109" t="s">
        <v>30</v>
      </c>
      <c r="C356" s="109" t="s">
        <v>32</v>
      </c>
      <c r="D356" s="109" t="s">
        <v>17</v>
      </c>
      <c r="E356" s="109" t="s">
        <v>34</v>
      </c>
      <c r="F356" s="109" t="s">
        <v>34</v>
      </c>
      <c r="G356" s="110"/>
      <c r="H356" s="111"/>
      <c r="I356" s="112"/>
      <c r="J356" s="12" t="s">
        <v>38</v>
      </c>
      <c r="K356" s="86"/>
      <c r="L356" s="249" t="s">
        <v>44</v>
      </c>
      <c r="M356" s="160">
        <v>1974.94</v>
      </c>
      <c r="N356" s="2"/>
      <c r="V356" s="50"/>
    </row>
    <row r="357" spans="1:22" ht="21" thickBot="1" x14ac:dyDescent="0.3">
      <c r="A357" s="292"/>
      <c r="B357" s="131" t="s">
        <v>439</v>
      </c>
      <c r="C357" s="125" t="str">
        <f>G355</f>
        <v>Japan Aerospace Exploration Agency</v>
      </c>
      <c r="D357" s="132">
        <v>43540</v>
      </c>
      <c r="E357" s="133"/>
      <c r="F357" s="134" t="s">
        <v>650</v>
      </c>
      <c r="G357" s="105"/>
      <c r="H357" s="106"/>
      <c r="I357" s="107"/>
      <c r="J357" s="12" t="s">
        <v>39</v>
      </c>
      <c r="K357" s="86"/>
      <c r="L357" s="86"/>
      <c r="M357" s="163"/>
      <c r="N357" s="2"/>
      <c r="V357" s="50"/>
    </row>
    <row r="358" spans="1:22" ht="24" customHeight="1" thickTop="1" thickBot="1" x14ac:dyDescent="0.3">
      <c r="A358" s="290">
        <f t="shared" ref="A358" si="82">A354+1</f>
        <v>86</v>
      </c>
      <c r="B358" s="104" t="s">
        <v>29</v>
      </c>
      <c r="C358" s="104" t="s">
        <v>31</v>
      </c>
      <c r="D358" s="104" t="s">
        <v>18</v>
      </c>
      <c r="E358" s="104" t="s">
        <v>33</v>
      </c>
      <c r="F358" s="104" t="s">
        <v>33</v>
      </c>
      <c r="G358" s="309" t="s">
        <v>24</v>
      </c>
      <c r="H358" s="310"/>
      <c r="I358" s="311"/>
      <c r="J358" s="42" t="s">
        <v>0</v>
      </c>
      <c r="K358" s="84"/>
      <c r="L358" s="84"/>
      <c r="M358" s="161"/>
      <c r="N358" s="2"/>
      <c r="V358" s="50"/>
    </row>
    <row r="359" spans="1:22" ht="34.5" customHeight="1" thickBot="1" x14ac:dyDescent="0.3">
      <c r="A359" s="291"/>
      <c r="B359" s="130" t="s">
        <v>651</v>
      </c>
      <c r="C359" s="121" t="s">
        <v>652</v>
      </c>
      <c r="D359" s="122">
        <v>43608</v>
      </c>
      <c r="E359" s="130"/>
      <c r="F359" s="130" t="s">
        <v>653</v>
      </c>
      <c r="G359" s="409" t="s">
        <v>656</v>
      </c>
      <c r="H359" s="412"/>
      <c r="I359" s="413"/>
      <c r="J359" s="40" t="s">
        <v>37</v>
      </c>
      <c r="K359" s="248"/>
      <c r="L359" s="248" t="s">
        <v>44</v>
      </c>
      <c r="M359" s="159">
        <v>598.76</v>
      </c>
      <c r="N359" s="2"/>
      <c r="V359" s="50">
        <v>0</v>
      </c>
    </row>
    <row r="360" spans="1:22" ht="21" thickBot="1" x14ac:dyDescent="0.3">
      <c r="A360" s="291"/>
      <c r="B360" s="109" t="s">
        <v>30</v>
      </c>
      <c r="C360" s="109" t="s">
        <v>32</v>
      </c>
      <c r="D360" s="109" t="s">
        <v>17</v>
      </c>
      <c r="E360" s="109" t="s">
        <v>34</v>
      </c>
      <c r="F360" s="109" t="s">
        <v>34</v>
      </c>
      <c r="G360" s="110"/>
      <c r="H360" s="111"/>
      <c r="I360" s="112"/>
      <c r="J360" s="12" t="s">
        <v>38</v>
      </c>
      <c r="K360" s="249" t="s">
        <v>44</v>
      </c>
      <c r="L360" s="249" t="s">
        <v>44</v>
      </c>
      <c r="M360" s="160">
        <v>1016.78</v>
      </c>
      <c r="N360" s="2"/>
      <c r="V360" s="50"/>
    </row>
    <row r="361" spans="1:22" ht="13.8" thickBot="1" x14ac:dyDescent="0.3">
      <c r="A361" s="292"/>
      <c r="B361" s="131" t="s">
        <v>654</v>
      </c>
      <c r="C361" s="125" t="str">
        <f>G359</f>
        <v>Dartmouth College</v>
      </c>
      <c r="D361" s="132">
        <v>43611</v>
      </c>
      <c r="E361" s="133"/>
      <c r="F361" s="134" t="s">
        <v>655</v>
      </c>
      <c r="G361" s="105"/>
      <c r="H361" s="106"/>
      <c r="I361" s="107"/>
      <c r="J361" s="12" t="s">
        <v>39</v>
      </c>
      <c r="K361" s="250" t="s">
        <v>44</v>
      </c>
      <c r="L361" s="250"/>
      <c r="M361" s="160">
        <v>243.72</v>
      </c>
      <c r="N361" s="2"/>
      <c r="V361" s="50"/>
    </row>
    <row r="362" spans="1:22" ht="24" customHeight="1" thickTop="1" thickBot="1" x14ac:dyDescent="0.3">
      <c r="A362" s="290">
        <f t="shared" ref="A362" si="83">A358+1</f>
        <v>87</v>
      </c>
      <c r="B362" s="104" t="s">
        <v>29</v>
      </c>
      <c r="C362" s="104" t="s">
        <v>31</v>
      </c>
      <c r="D362" s="104" t="s">
        <v>18</v>
      </c>
      <c r="E362" s="104" t="s">
        <v>33</v>
      </c>
      <c r="F362" s="104" t="s">
        <v>33</v>
      </c>
      <c r="G362" s="309" t="s">
        <v>24</v>
      </c>
      <c r="H362" s="310"/>
      <c r="I362" s="311"/>
      <c r="J362" s="42" t="s">
        <v>0</v>
      </c>
      <c r="K362" s="84"/>
      <c r="L362" s="84"/>
      <c r="M362" s="161"/>
      <c r="N362" s="2"/>
      <c r="V362" s="50"/>
    </row>
    <row r="363" spans="1:22" ht="58.5" customHeight="1" thickBot="1" x14ac:dyDescent="0.3">
      <c r="A363" s="291"/>
      <c r="B363" s="121" t="s">
        <v>651</v>
      </c>
      <c r="C363" s="121" t="s">
        <v>657</v>
      </c>
      <c r="D363" s="122">
        <v>43595</v>
      </c>
      <c r="E363" s="121"/>
      <c r="F363" s="121" t="s">
        <v>658</v>
      </c>
      <c r="G363" s="409" t="s">
        <v>659</v>
      </c>
      <c r="H363" s="412"/>
      <c r="I363" s="413"/>
      <c r="J363" s="40" t="s">
        <v>37</v>
      </c>
      <c r="K363" s="246" t="s">
        <v>44</v>
      </c>
      <c r="L363" s="246"/>
      <c r="M363" s="159">
        <v>418.07</v>
      </c>
      <c r="N363" s="2"/>
      <c r="V363" s="50">
        <v>0</v>
      </c>
    </row>
    <row r="364" spans="1:22" ht="21" thickBot="1" x14ac:dyDescent="0.3">
      <c r="A364" s="291"/>
      <c r="B364" s="109" t="s">
        <v>30</v>
      </c>
      <c r="C364" s="109" t="s">
        <v>32</v>
      </c>
      <c r="D364" s="109" t="s">
        <v>17</v>
      </c>
      <c r="E364" s="109" t="s">
        <v>34</v>
      </c>
      <c r="F364" s="109" t="s">
        <v>34</v>
      </c>
      <c r="G364" s="110"/>
      <c r="H364" s="111"/>
      <c r="I364" s="112"/>
      <c r="J364" s="12" t="s">
        <v>38</v>
      </c>
      <c r="K364" s="247" t="s">
        <v>44</v>
      </c>
      <c r="L364" s="247"/>
      <c r="M364" s="160">
        <v>844.6</v>
      </c>
      <c r="N364" s="2"/>
      <c r="V364" s="50"/>
    </row>
    <row r="365" spans="1:22" ht="31.2" thickBot="1" x14ac:dyDescent="0.3">
      <c r="A365" s="292"/>
      <c r="B365" s="125" t="s">
        <v>654</v>
      </c>
      <c r="C365" s="125" t="str">
        <f>G363</f>
        <v>Colorado Association of Black Professional Engineers and Scientists</v>
      </c>
      <c r="D365" s="126">
        <v>43597</v>
      </c>
      <c r="E365" s="127"/>
      <c r="F365" s="135" t="s">
        <v>660</v>
      </c>
      <c r="G365" s="105"/>
      <c r="H365" s="106"/>
      <c r="I365" s="107"/>
      <c r="J365" s="12" t="s">
        <v>39</v>
      </c>
      <c r="K365" s="86"/>
      <c r="L365" s="86"/>
      <c r="M365" s="163"/>
      <c r="N365" s="2"/>
      <c r="V365" s="50"/>
    </row>
    <row r="366" spans="1:22" ht="24" customHeight="1" thickTop="1" thickBot="1" x14ac:dyDescent="0.3">
      <c r="A366" s="290">
        <f t="shared" ref="A366" si="84">A362+1</f>
        <v>88</v>
      </c>
      <c r="B366" s="104" t="s">
        <v>29</v>
      </c>
      <c r="C366" s="104" t="s">
        <v>31</v>
      </c>
      <c r="D366" s="104" t="s">
        <v>18</v>
      </c>
      <c r="E366" s="104" t="s">
        <v>33</v>
      </c>
      <c r="F366" s="104" t="s">
        <v>33</v>
      </c>
      <c r="G366" s="309" t="s">
        <v>24</v>
      </c>
      <c r="H366" s="310"/>
      <c r="I366" s="311"/>
      <c r="J366" s="42" t="s">
        <v>0</v>
      </c>
      <c r="K366" s="84"/>
      <c r="L366" s="84"/>
      <c r="M366" s="161"/>
      <c r="N366" s="2"/>
      <c r="V366" s="50"/>
    </row>
    <row r="367" spans="1:22" ht="21" thickBot="1" x14ac:dyDescent="0.3">
      <c r="A367" s="291"/>
      <c r="B367" s="130" t="s">
        <v>661</v>
      </c>
      <c r="C367" s="121" t="s">
        <v>662</v>
      </c>
      <c r="D367" s="122">
        <v>43562</v>
      </c>
      <c r="E367" s="130"/>
      <c r="F367" s="130" t="s">
        <v>663</v>
      </c>
      <c r="G367" s="409" t="s">
        <v>664</v>
      </c>
      <c r="H367" s="412"/>
      <c r="I367" s="413"/>
      <c r="J367" s="40" t="s">
        <v>37</v>
      </c>
      <c r="K367" s="85"/>
      <c r="L367" s="248" t="s">
        <v>44</v>
      </c>
      <c r="M367" s="159">
        <v>552</v>
      </c>
      <c r="N367" s="2"/>
      <c r="V367" s="50">
        <v>0</v>
      </c>
    </row>
    <row r="368" spans="1:22" ht="21" thickBot="1" x14ac:dyDescent="0.3">
      <c r="A368" s="291"/>
      <c r="B368" s="109" t="s">
        <v>30</v>
      </c>
      <c r="C368" s="109" t="s">
        <v>32</v>
      </c>
      <c r="D368" s="109" t="s">
        <v>17</v>
      </c>
      <c r="E368" s="109" t="s">
        <v>34</v>
      </c>
      <c r="F368" s="109" t="s">
        <v>34</v>
      </c>
      <c r="G368" s="110"/>
      <c r="H368" s="111"/>
      <c r="I368" s="112"/>
      <c r="J368" s="12" t="s">
        <v>38</v>
      </c>
      <c r="K368" s="86"/>
      <c r="L368" s="249" t="s">
        <v>44</v>
      </c>
      <c r="M368" s="160">
        <v>2314.75</v>
      </c>
      <c r="N368" s="2"/>
      <c r="V368" s="50"/>
    </row>
    <row r="369" spans="1:22" ht="21" thickBot="1" x14ac:dyDescent="0.3">
      <c r="A369" s="292"/>
      <c r="B369" s="125" t="s">
        <v>439</v>
      </c>
      <c r="C369" s="125" t="str">
        <f>G367</f>
        <v>University of the State of Puebla</v>
      </c>
      <c r="D369" s="139">
        <v>43566</v>
      </c>
      <c r="E369" s="140"/>
      <c r="F369" s="141" t="s">
        <v>665</v>
      </c>
      <c r="G369" s="105"/>
      <c r="H369" s="106"/>
      <c r="I369" s="107"/>
      <c r="J369" s="12" t="s">
        <v>39</v>
      </c>
      <c r="K369" s="86"/>
      <c r="L369" s="86"/>
      <c r="M369" s="163"/>
      <c r="N369" s="2"/>
      <c r="V369" s="50"/>
    </row>
    <row r="370" spans="1:22" ht="24" customHeight="1" thickTop="1" thickBot="1" x14ac:dyDescent="0.3">
      <c r="A370" s="290">
        <f t="shared" ref="A370" si="85">A366+1</f>
        <v>89</v>
      </c>
      <c r="B370" s="104" t="s">
        <v>29</v>
      </c>
      <c r="C370" s="104" t="s">
        <v>31</v>
      </c>
      <c r="D370" s="104" t="s">
        <v>18</v>
      </c>
      <c r="E370" s="104" t="s">
        <v>33</v>
      </c>
      <c r="F370" s="104" t="s">
        <v>33</v>
      </c>
      <c r="G370" s="309" t="s">
        <v>24</v>
      </c>
      <c r="H370" s="310"/>
      <c r="I370" s="311"/>
      <c r="J370" s="42" t="s">
        <v>0</v>
      </c>
      <c r="K370" s="84"/>
      <c r="L370" s="84"/>
      <c r="M370" s="161"/>
      <c r="N370" s="2"/>
      <c r="V370" s="50"/>
    </row>
    <row r="371" spans="1:22" ht="21" thickBot="1" x14ac:dyDescent="0.3">
      <c r="A371" s="291"/>
      <c r="B371" s="130" t="s">
        <v>661</v>
      </c>
      <c r="C371" s="130" t="s">
        <v>666</v>
      </c>
      <c r="D371" s="122">
        <v>43662</v>
      </c>
      <c r="E371" s="130"/>
      <c r="F371" s="130" t="s">
        <v>515</v>
      </c>
      <c r="G371" s="409" t="s">
        <v>667</v>
      </c>
      <c r="H371" s="412"/>
      <c r="I371" s="413"/>
      <c r="J371" s="40" t="s">
        <v>37</v>
      </c>
      <c r="K371" s="85"/>
      <c r="L371" s="248" t="s">
        <v>44</v>
      </c>
      <c r="M371" s="164">
        <v>223</v>
      </c>
      <c r="N371" s="2"/>
      <c r="V371" s="50">
        <v>0</v>
      </c>
    </row>
    <row r="372" spans="1:22" ht="21" thickBot="1" x14ac:dyDescent="0.3">
      <c r="A372" s="291"/>
      <c r="B372" s="109" t="s">
        <v>30</v>
      </c>
      <c r="C372" s="109" t="s">
        <v>32</v>
      </c>
      <c r="D372" s="109" t="s">
        <v>17</v>
      </c>
      <c r="E372" s="109" t="s">
        <v>34</v>
      </c>
      <c r="F372" s="109" t="s">
        <v>34</v>
      </c>
      <c r="G372" s="110"/>
      <c r="H372" s="111"/>
      <c r="I372" s="112"/>
      <c r="J372" s="12" t="s">
        <v>38</v>
      </c>
      <c r="K372" s="86"/>
      <c r="L372" s="248" t="s">
        <v>44</v>
      </c>
      <c r="M372" s="165">
        <v>942.3</v>
      </c>
      <c r="N372" s="2"/>
      <c r="V372" s="50"/>
    </row>
    <row r="373" spans="1:22" ht="13.8" thickBot="1" x14ac:dyDescent="0.3">
      <c r="A373" s="292"/>
      <c r="B373" s="131" t="s">
        <v>439</v>
      </c>
      <c r="C373" s="131" t="str">
        <f>G371</f>
        <v>NBC News, Today Show</v>
      </c>
      <c r="D373" s="132">
        <v>43665</v>
      </c>
      <c r="E373" s="133"/>
      <c r="F373" s="134" t="s">
        <v>668</v>
      </c>
      <c r="G373" s="105"/>
      <c r="H373" s="106"/>
      <c r="I373" s="107"/>
      <c r="J373" s="12" t="s">
        <v>39</v>
      </c>
      <c r="K373" s="86"/>
      <c r="L373" s="86"/>
      <c r="M373" s="163"/>
      <c r="N373" s="2"/>
      <c r="V373" s="50"/>
    </row>
    <row r="374" spans="1:22" ht="21.6" thickTop="1" thickBot="1" x14ac:dyDescent="0.3">
      <c r="A374" s="290">
        <f t="shared" ref="A374" si="86">A370+1</f>
        <v>90</v>
      </c>
      <c r="B374" s="74" t="s">
        <v>29</v>
      </c>
      <c r="C374" s="74" t="s">
        <v>31</v>
      </c>
      <c r="D374" s="74" t="s">
        <v>18</v>
      </c>
      <c r="E374" s="293" t="s">
        <v>33</v>
      </c>
      <c r="F374" s="293"/>
      <c r="G374" s="293" t="s">
        <v>24</v>
      </c>
      <c r="H374" s="294"/>
      <c r="I374" s="45"/>
      <c r="J374" s="42" t="s">
        <v>0</v>
      </c>
      <c r="K374" s="84"/>
      <c r="L374" s="84"/>
      <c r="M374" s="161"/>
      <c r="N374" s="2"/>
      <c r="V374" s="50"/>
    </row>
    <row r="375" spans="1:22" ht="13.8" thickBot="1" x14ac:dyDescent="0.3">
      <c r="A375" s="291"/>
      <c r="B375" s="7"/>
      <c r="C375" s="7"/>
      <c r="D375" s="4"/>
      <c r="E375" s="7"/>
      <c r="F375" s="7"/>
      <c r="G375" s="295"/>
      <c r="H375" s="296"/>
      <c r="I375" s="297"/>
      <c r="J375" s="40" t="s">
        <v>37</v>
      </c>
      <c r="K375" s="85"/>
      <c r="L375" s="85"/>
      <c r="M375" s="162"/>
      <c r="N375" s="2"/>
      <c r="V375" s="50">
        <v>0</v>
      </c>
    </row>
    <row r="376" spans="1:22" ht="21" thickBot="1" x14ac:dyDescent="0.3">
      <c r="A376" s="291"/>
      <c r="B376" s="75" t="s">
        <v>30</v>
      </c>
      <c r="C376" s="75" t="s">
        <v>32</v>
      </c>
      <c r="D376" s="75" t="s">
        <v>17</v>
      </c>
      <c r="E376" s="298" t="s">
        <v>34</v>
      </c>
      <c r="F376" s="298"/>
      <c r="G376" s="299"/>
      <c r="H376" s="300"/>
      <c r="I376" s="301"/>
      <c r="J376" s="12" t="s">
        <v>38</v>
      </c>
      <c r="K376" s="86"/>
      <c r="L376" s="86"/>
      <c r="M376" s="163"/>
      <c r="N376" s="2"/>
      <c r="V376" s="50"/>
    </row>
    <row r="377" spans="1:22" ht="13.8" thickBot="1" x14ac:dyDescent="0.3">
      <c r="A377" s="292"/>
      <c r="B377" s="8"/>
      <c r="C377" s="8"/>
      <c r="D377" s="9"/>
      <c r="E377" s="10" t="s">
        <v>2</v>
      </c>
      <c r="F377" s="11"/>
      <c r="G377" s="302"/>
      <c r="H377" s="303"/>
      <c r="I377" s="304"/>
      <c r="J377" s="12" t="s">
        <v>39</v>
      </c>
      <c r="K377" s="86"/>
      <c r="L377" s="86"/>
      <c r="M377" s="163"/>
      <c r="N377" s="2"/>
      <c r="V377" s="50"/>
    </row>
    <row r="378" spans="1:22" ht="21.6" thickTop="1" thickBot="1" x14ac:dyDescent="0.3">
      <c r="A378" s="290">
        <f t="shared" ref="A378" si="87">A374+1</f>
        <v>91</v>
      </c>
      <c r="B378" s="74" t="s">
        <v>29</v>
      </c>
      <c r="C378" s="74" t="s">
        <v>31</v>
      </c>
      <c r="D378" s="74" t="s">
        <v>18</v>
      </c>
      <c r="E378" s="293" t="s">
        <v>33</v>
      </c>
      <c r="F378" s="293"/>
      <c r="G378" s="293" t="s">
        <v>24</v>
      </c>
      <c r="H378" s="294"/>
      <c r="I378" s="45"/>
      <c r="J378" s="42" t="s">
        <v>0</v>
      </c>
      <c r="K378" s="84"/>
      <c r="L378" s="84"/>
      <c r="M378" s="161"/>
      <c r="N378" s="2"/>
      <c r="V378" s="50"/>
    </row>
    <row r="379" spans="1:22" ht="13.8" thickBot="1" x14ac:dyDescent="0.3">
      <c r="A379" s="291"/>
      <c r="B379" s="7"/>
      <c r="C379" s="7"/>
      <c r="D379" s="4"/>
      <c r="E379" s="7"/>
      <c r="F379" s="7"/>
      <c r="G379" s="295"/>
      <c r="H379" s="296"/>
      <c r="I379" s="297"/>
      <c r="J379" s="40" t="s">
        <v>37</v>
      </c>
      <c r="K379" s="85"/>
      <c r="L379" s="85"/>
      <c r="M379" s="162"/>
      <c r="N379" s="2"/>
      <c r="V379" s="50">
        <v>0</v>
      </c>
    </row>
    <row r="380" spans="1:22" ht="21" thickBot="1" x14ac:dyDescent="0.3">
      <c r="A380" s="291"/>
      <c r="B380" s="75" t="s">
        <v>30</v>
      </c>
      <c r="C380" s="75" t="s">
        <v>32</v>
      </c>
      <c r="D380" s="75" t="s">
        <v>17</v>
      </c>
      <c r="E380" s="298" t="s">
        <v>34</v>
      </c>
      <c r="F380" s="298"/>
      <c r="G380" s="299"/>
      <c r="H380" s="300"/>
      <c r="I380" s="301"/>
      <c r="J380" s="12" t="s">
        <v>38</v>
      </c>
      <c r="K380" s="86"/>
      <c r="L380" s="86"/>
      <c r="M380" s="163"/>
      <c r="N380" s="2"/>
      <c r="V380" s="50"/>
    </row>
    <row r="381" spans="1:22" ht="13.8" thickBot="1" x14ac:dyDescent="0.3">
      <c r="A381" s="292"/>
      <c r="B381" s="8"/>
      <c r="C381" s="8"/>
      <c r="D381" s="9"/>
      <c r="E381" s="10" t="s">
        <v>2</v>
      </c>
      <c r="F381" s="11"/>
      <c r="G381" s="302"/>
      <c r="H381" s="303"/>
      <c r="I381" s="304"/>
      <c r="J381" s="12" t="s">
        <v>39</v>
      </c>
      <c r="K381" s="86"/>
      <c r="L381" s="86"/>
      <c r="M381" s="163"/>
      <c r="N381" s="2"/>
      <c r="V381" s="50"/>
    </row>
    <row r="382" spans="1:22" ht="21.6" thickTop="1" thickBot="1" x14ac:dyDescent="0.3">
      <c r="A382" s="290">
        <f t="shared" ref="A382" si="88">A378+1</f>
        <v>92</v>
      </c>
      <c r="B382" s="74" t="s">
        <v>29</v>
      </c>
      <c r="C382" s="74" t="s">
        <v>31</v>
      </c>
      <c r="D382" s="74" t="s">
        <v>18</v>
      </c>
      <c r="E382" s="293" t="s">
        <v>33</v>
      </c>
      <c r="F382" s="293"/>
      <c r="G382" s="293" t="s">
        <v>24</v>
      </c>
      <c r="H382" s="294"/>
      <c r="I382" s="45"/>
      <c r="J382" s="42" t="s">
        <v>0</v>
      </c>
      <c r="K382" s="84"/>
      <c r="L382" s="84"/>
      <c r="M382" s="161"/>
      <c r="N382" s="2"/>
      <c r="V382" s="50"/>
    </row>
    <row r="383" spans="1:22" ht="13.8" thickBot="1" x14ac:dyDescent="0.3">
      <c r="A383" s="291"/>
      <c r="B383" s="7"/>
      <c r="C383" s="7"/>
      <c r="D383" s="4"/>
      <c r="E383" s="7"/>
      <c r="F383" s="7"/>
      <c r="G383" s="295"/>
      <c r="H383" s="296"/>
      <c r="I383" s="297"/>
      <c r="J383" s="40" t="s">
        <v>37</v>
      </c>
      <c r="K383" s="85"/>
      <c r="L383" s="85"/>
      <c r="M383" s="162"/>
      <c r="N383" s="2"/>
      <c r="V383" s="50">
        <v>0</v>
      </c>
    </row>
    <row r="384" spans="1:22" ht="21" thickBot="1" x14ac:dyDescent="0.3">
      <c r="A384" s="291"/>
      <c r="B384" s="75" t="s">
        <v>30</v>
      </c>
      <c r="C384" s="75" t="s">
        <v>32</v>
      </c>
      <c r="D384" s="75" t="s">
        <v>17</v>
      </c>
      <c r="E384" s="298" t="s">
        <v>34</v>
      </c>
      <c r="F384" s="298"/>
      <c r="G384" s="299"/>
      <c r="H384" s="300"/>
      <c r="I384" s="301"/>
      <c r="J384" s="12" t="s">
        <v>38</v>
      </c>
      <c r="K384" s="86"/>
      <c r="L384" s="86"/>
      <c r="M384" s="163"/>
      <c r="N384" s="2"/>
      <c r="V384" s="50"/>
    </row>
    <row r="385" spans="1:22" ht="13.8" thickBot="1" x14ac:dyDescent="0.3">
      <c r="A385" s="292"/>
      <c r="B385" s="8"/>
      <c r="C385" s="8"/>
      <c r="D385" s="9"/>
      <c r="E385" s="10" t="s">
        <v>2</v>
      </c>
      <c r="F385" s="11"/>
      <c r="G385" s="302"/>
      <c r="H385" s="303"/>
      <c r="I385" s="304"/>
      <c r="J385" s="12" t="s">
        <v>39</v>
      </c>
      <c r="K385" s="86"/>
      <c r="L385" s="86"/>
      <c r="M385" s="163"/>
      <c r="N385" s="2"/>
      <c r="V385" s="50"/>
    </row>
    <row r="386" spans="1:22" ht="21.6" thickTop="1" thickBot="1" x14ac:dyDescent="0.3">
      <c r="A386" s="290">
        <f t="shared" ref="A386" si="89">A382+1</f>
        <v>93</v>
      </c>
      <c r="B386" s="74" t="s">
        <v>29</v>
      </c>
      <c r="C386" s="74" t="s">
        <v>31</v>
      </c>
      <c r="D386" s="74" t="s">
        <v>18</v>
      </c>
      <c r="E386" s="293" t="s">
        <v>33</v>
      </c>
      <c r="F386" s="293"/>
      <c r="G386" s="293" t="s">
        <v>24</v>
      </c>
      <c r="H386" s="294"/>
      <c r="I386" s="45"/>
      <c r="J386" s="42" t="s">
        <v>0</v>
      </c>
      <c r="K386" s="84"/>
      <c r="L386" s="84"/>
      <c r="M386" s="161"/>
      <c r="N386" s="2"/>
      <c r="V386" s="50"/>
    </row>
    <row r="387" spans="1:22" ht="13.8" thickBot="1" x14ac:dyDescent="0.3">
      <c r="A387" s="291"/>
      <c r="B387" s="7"/>
      <c r="C387" s="7"/>
      <c r="D387" s="4"/>
      <c r="E387" s="7"/>
      <c r="F387" s="7"/>
      <c r="G387" s="295"/>
      <c r="H387" s="296"/>
      <c r="I387" s="297"/>
      <c r="J387" s="40" t="s">
        <v>37</v>
      </c>
      <c r="K387" s="85"/>
      <c r="L387" s="85"/>
      <c r="M387" s="162"/>
      <c r="N387" s="2"/>
      <c r="V387" s="50">
        <v>0</v>
      </c>
    </row>
    <row r="388" spans="1:22" ht="21" thickBot="1" x14ac:dyDescent="0.3">
      <c r="A388" s="291"/>
      <c r="B388" s="75" t="s">
        <v>30</v>
      </c>
      <c r="C388" s="75" t="s">
        <v>32</v>
      </c>
      <c r="D388" s="75" t="s">
        <v>17</v>
      </c>
      <c r="E388" s="298" t="s">
        <v>34</v>
      </c>
      <c r="F388" s="298"/>
      <c r="G388" s="299"/>
      <c r="H388" s="300"/>
      <c r="I388" s="301"/>
      <c r="J388" s="12" t="s">
        <v>38</v>
      </c>
      <c r="K388" s="86"/>
      <c r="L388" s="86"/>
      <c r="M388" s="163"/>
      <c r="N388" s="2"/>
      <c r="V388" s="50"/>
    </row>
    <row r="389" spans="1:22" ht="13.8" thickBot="1" x14ac:dyDescent="0.3">
      <c r="A389" s="292"/>
      <c r="B389" s="8"/>
      <c r="C389" s="8"/>
      <c r="D389" s="9"/>
      <c r="E389" s="10" t="s">
        <v>2</v>
      </c>
      <c r="F389" s="11"/>
      <c r="G389" s="302"/>
      <c r="H389" s="303"/>
      <c r="I389" s="304"/>
      <c r="J389" s="12" t="s">
        <v>39</v>
      </c>
      <c r="K389" s="86"/>
      <c r="L389" s="86"/>
      <c r="M389" s="163"/>
      <c r="N389" s="2"/>
      <c r="V389" s="50"/>
    </row>
    <row r="390" spans="1:22" ht="21.6" thickTop="1" thickBot="1" x14ac:dyDescent="0.3">
      <c r="A390" s="290">
        <f t="shared" ref="A390" si="90">A386+1</f>
        <v>94</v>
      </c>
      <c r="B390" s="74" t="s">
        <v>29</v>
      </c>
      <c r="C390" s="74" t="s">
        <v>31</v>
      </c>
      <c r="D390" s="74" t="s">
        <v>18</v>
      </c>
      <c r="E390" s="293" t="s">
        <v>33</v>
      </c>
      <c r="F390" s="293"/>
      <c r="G390" s="293" t="s">
        <v>24</v>
      </c>
      <c r="H390" s="294"/>
      <c r="I390" s="45"/>
      <c r="J390" s="42" t="s">
        <v>0</v>
      </c>
      <c r="K390" s="84"/>
      <c r="L390" s="84"/>
      <c r="M390" s="161"/>
      <c r="N390" s="2"/>
      <c r="V390" s="50"/>
    </row>
    <row r="391" spans="1:22" ht="13.8" thickBot="1" x14ac:dyDescent="0.3">
      <c r="A391" s="291"/>
      <c r="B391" s="7"/>
      <c r="C391" s="7"/>
      <c r="D391" s="4"/>
      <c r="E391" s="7"/>
      <c r="F391" s="7"/>
      <c r="G391" s="295"/>
      <c r="H391" s="296"/>
      <c r="I391" s="297"/>
      <c r="J391" s="40" t="s">
        <v>37</v>
      </c>
      <c r="K391" s="85"/>
      <c r="L391" s="85"/>
      <c r="M391" s="162"/>
      <c r="N391" s="2"/>
      <c r="V391" s="50">
        <v>0</v>
      </c>
    </row>
    <row r="392" spans="1:22" ht="21" thickBot="1" x14ac:dyDescent="0.3">
      <c r="A392" s="291"/>
      <c r="B392" s="75" t="s">
        <v>30</v>
      </c>
      <c r="C392" s="75" t="s">
        <v>32</v>
      </c>
      <c r="D392" s="75" t="s">
        <v>17</v>
      </c>
      <c r="E392" s="298" t="s">
        <v>34</v>
      </c>
      <c r="F392" s="298"/>
      <c r="G392" s="299"/>
      <c r="H392" s="300"/>
      <c r="I392" s="301"/>
      <c r="J392" s="12" t="s">
        <v>38</v>
      </c>
      <c r="K392" s="86"/>
      <c r="L392" s="86"/>
      <c r="M392" s="163"/>
      <c r="N392" s="2"/>
      <c r="V392" s="50"/>
    </row>
    <row r="393" spans="1:22" ht="13.8" thickBot="1" x14ac:dyDescent="0.3">
      <c r="A393" s="292"/>
      <c r="B393" s="8"/>
      <c r="C393" s="8"/>
      <c r="D393" s="9"/>
      <c r="E393" s="10" t="s">
        <v>2</v>
      </c>
      <c r="F393" s="11"/>
      <c r="G393" s="302"/>
      <c r="H393" s="303"/>
      <c r="I393" s="304"/>
      <c r="J393" s="12" t="s">
        <v>39</v>
      </c>
      <c r="K393" s="86"/>
      <c r="L393" s="86"/>
      <c r="M393" s="163"/>
      <c r="N393" s="2"/>
      <c r="V393" s="50"/>
    </row>
    <row r="394" spans="1:22" ht="21.6" thickTop="1" thickBot="1" x14ac:dyDescent="0.3">
      <c r="A394" s="290">
        <f t="shared" ref="A394" si="91">A390+1</f>
        <v>95</v>
      </c>
      <c r="B394" s="74" t="s">
        <v>29</v>
      </c>
      <c r="C394" s="74" t="s">
        <v>31</v>
      </c>
      <c r="D394" s="74" t="s">
        <v>18</v>
      </c>
      <c r="E394" s="293" t="s">
        <v>33</v>
      </c>
      <c r="F394" s="293"/>
      <c r="G394" s="293" t="s">
        <v>24</v>
      </c>
      <c r="H394" s="294"/>
      <c r="I394" s="45"/>
      <c r="J394" s="42" t="s">
        <v>0</v>
      </c>
      <c r="K394" s="84"/>
      <c r="L394" s="84"/>
      <c r="M394" s="161"/>
      <c r="N394" s="2"/>
      <c r="V394" s="50"/>
    </row>
    <row r="395" spans="1:22" ht="13.8" thickBot="1" x14ac:dyDescent="0.3">
      <c r="A395" s="291"/>
      <c r="B395" s="7"/>
      <c r="C395" s="7"/>
      <c r="D395" s="4"/>
      <c r="E395" s="7"/>
      <c r="F395" s="7"/>
      <c r="G395" s="295"/>
      <c r="H395" s="296"/>
      <c r="I395" s="297"/>
      <c r="J395" s="40" t="s">
        <v>37</v>
      </c>
      <c r="K395" s="85"/>
      <c r="L395" s="85"/>
      <c r="M395" s="162"/>
      <c r="N395" s="2"/>
      <c r="V395" s="50">
        <v>0</v>
      </c>
    </row>
    <row r="396" spans="1:22" ht="21" thickBot="1" x14ac:dyDescent="0.3">
      <c r="A396" s="291"/>
      <c r="B396" s="75" t="s">
        <v>30</v>
      </c>
      <c r="C396" s="75" t="s">
        <v>32</v>
      </c>
      <c r="D396" s="75" t="s">
        <v>17</v>
      </c>
      <c r="E396" s="298" t="s">
        <v>34</v>
      </c>
      <c r="F396" s="298"/>
      <c r="G396" s="299"/>
      <c r="H396" s="300"/>
      <c r="I396" s="301"/>
      <c r="J396" s="12" t="s">
        <v>38</v>
      </c>
      <c r="K396" s="86"/>
      <c r="L396" s="86"/>
      <c r="M396" s="163"/>
      <c r="N396" s="2"/>
      <c r="V396" s="50"/>
    </row>
    <row r="397" spans="1:22" ht="13.8" thickBot="1" x14ac:dyDescent="0.3">
      <c r="A397" s="292"/>
      <c r="B397" s="8"/>
      <c r="C397" s="8"/>
      <c r="D397" s="9"/>
      <c r="E397" s="10" t="s">
        <v>2</v>
      </c>
      <c r="F397" s="11"/>
      <c r="G397" s="302"/>
      <c r="H397" s="303"/>
      <c r="I397" s="304"/>
      <c r="J397" s="12" t="s">
        <v>39</v>
      </c>
      <c r="K397" s="86"/>
      <c r="L397" s="86"/>
      <c r="M397" s="163"/>
      <c r="N397" s="2"/>
      <c r="V397" s="50"/>
    </row>
    <row r="398" spans="1:22" ht="21.6" thickTop="1" thickBot="1" x14ac:dyDescent="0.3">
      <c r="A398" s="290">
        <f t="shared" ref="A398" si="92">A394+1</f>
        <v>96</v>
      </c>
      <c r="B398" s="74" t="s">
        <v>29</v>
      </c>
      <c r="C398" s="74" t="s">
        <v>31</v>
      </c>
      <c r="D398" s="74" t="s">
        <v>18</v>
      </c>
      <c r="E398" s="293" t="s">
        <v>33</v>
      </c>
      <c r="F398" s="293"/>
      <c r="G398" s="293" t="s">
        <v>24</v>
      </c>
      <c r="H398" s="294"/>
      <c r="I398" s="45"/>
      <c r="J398" s="42" t="s">
        <v>0</v>
      </c>
      <c r="K398" s="84"/>
      <c r="L398" s="84"/>
      <c r="M398" s="161"/>
      <c r="N398" s="2"/>
      <c r="V398" s="50"/>
    </row>
    <row r="399" spans="1:22" ht="13.8" thickBot="1" x14ac:dyDescent="0.3">
      <c r="A399" s="291"/>
      <c r="B399" s="7"/>
      <c r="C399" s="7"/>
      <c r="D399" s="4"/>
      <c r="E399" s="7"/>
      <c r="F399" s="7"/>
      <c r="G399" s="295"/>
      <c r="H399" s="296"/>
      <c r="I399" s="297"/>
      <c r="J399" s="40" t="s">
        <v>37</v>
      </c>
      <c r="K399" s="85"/>
      <c r="L399" s="85"/>
      <c r="M399" s="162"/>
      <c r="N399" s="2"/>
      <c r="V399" s="50">
        <v>0</v>
      </c>
    </row>
    <row r="400" spans="1:22" ht="21" thickBot="1" x14ac:dyDescent="0.3">
      <c r="A400" s="291"/>
      <c r="B400" s="75" t="s">
        <v>30</v>
      </c>
      <c r="C400" s="75" t="s">
        <v>32</v>
      </c>
      <c r="D400" s="75" t="s">
        <v>17</v>
      </c>
      <c r="E400" s="298" t="s">
        <v>34</v>
      </c>
      <c r="F400" s="298"/>
      <c r="G400" s="299"/>
      <c r="H400" s="300"/>
      <c r="I400" s="301"/>
      <c r="J400" s="12" t="s">
        <v>38</v>
      </c>
      <c r="K400" s="86"/>
      <c r="L400" s="86"/>
      <c r="M400" s="14"/>
      <c r="N400" s="2"/>
      <c r="V400" s="50"/>
    </row>
    <row r="401" spans="1:22" ht="13.8" thickBot="1" x14ac:dyDescent="0.3">
      <c r="A401" s="292"/>
      <c r="B401" s="8"/>
      <c r="C401" s="8"/>
      <c r="D401" s="9"/>
      <c r="E401" s="10" t="s">
        <v>2</v>
      </c>
      <c r="F401" s="11"/>
      <c r="G401" s="302"/>
      <c r="H401" s="303"/>
      <c r="I401" s="304"/>
      <c r="J401" s="12" t="s">
        <v>39</v>
      </c>
      <c r="K401" s="86"/>
      <c r="L401" s="86"/>
      <c r="M401" s="14"/>
      <c r="N401" s="2"/>
      <c r="V401" s="50"/>
    </row>
    <row r="402" spans="1:22" ht="21.6" thickTop="1" thickBot="1" x14ac:dyDescent="0.3">
      <c r="A402" s="290">
        <f t="shared" ref="A402" si="93">A398+1</f>
        <v>97</v>
      </c>
      <c r="B402" s="74" t="s">
        <v>29</v>
      </c>
      <c r="C402" s="74" t="s">
        <v>31</v>
      </c>
      <c r="D402" s="74" t="s">
        <v>18</v>
      </c>
      <c r="E402" s="293" t="s">
        <v>33</v>
      </c>
      <c r="F402" s="293"/>
      <c r="G402" s="293" t="s">
        <v>24</v>
      </c>
      <c r="H402" s="294"/>
      <c r="I402" s="45"/>
      <c r="J402" s="42" t="s">
        <v>0</v>
      </c>
      <c r="K402" s="84"/>
      <c r="L402" s="84"/>
      <c r="M402" s="44"/>
      <c r="N402" s="2"/>
      <c r="V402" s="50"/>
    </row>
    <row r="403" spans="1:22" ht="13.8" thickBot="1" x14ac:dyDescent="0.3">
      <c r="A403" s="291"/>
      <c r="B403" s="7"/>
      <c r="C403" s="7"/>
      <c r="D403" s="4"/>
      <c r="E403" s="7"/>
      <c r="F403" s="7"/>
      <c r="G403" s="295"/>
      <c r="H403" s="296"/>
      <c r="I403" s="297"/>
      <c r="J403" s="40" t="s">
        <v>37</v>
      </c>
      <c r="K403" s="85"/>
      <c r="L403" s="85"/>
      <c r="M403" s="41"/>
      <c r="N403" s="2"/>
      <c r="V403" s="50">
        <v>0</v>
      </c>
    </row>
    <row r="404" spans="1:22" ht="21" thickBot="1" x14ac:dyDescent="0.3">
      <c r="A404" s="291"/>
      <c r="B404" s="75" t="s">
        <v>30</v>
      </c>
      <c r="C404" s="75" t="s">
        <v>32</v>
      </c>
      <c r="D404" s="75" t="s">
        <v>17</v>
      </c>
      <c r="E404" s="298" t="s">
        <v>34</v>
      </c>
      <c r="F404" s="298"/>
      <c r="G404" s="299"/>
      <c r="H404" s="300"/>
      <c r="I404" s="301"/>
      <c r="J404" s="12" t="s">
        <v>38</v>
      </c>
      <c r="K404" s="86"/>
      <c r="L404" s="86"/>
      <c r="M404" s="14"/>
      <c r="N404" s="2"/>
      <c r="V404" s="50"/>
    </row>
    <row r="405" spans="1:22" ht="13.8" thickBot="1" x14ac:dyDescent="0.3">
      <c r="A405" s="292"/>
      <c r="B405" s="8"/>
      <c r="C405" s="8"/>
      <c r="D405" s="9"/>
      <c r="E405" s="10" t="s">
        <v>2</v>
      </c>
      <c r="F405" s="11"/>
      <c r="G405" s="302"/>
      <c r="H405" s="303"/>
      <c r="I405" s="304"/>
      <c r="J405" s="12" t="s">
        <v>39</v>
      </c>
      <c r="K405" s="86"/>
      <c r="L405" s="86"/>
      <c r="M405" s="14"/>
      <c r="N405" s="2"/>
      <c r="V405" s="50"/>
    </row>
    <row r="406" spans="1:22" ht="21.6" thickTop="1" thickBot="1" x14ac:dyDescent="0.3">
      <c r="A406" s="290">
        <f t="shared" ref="A406" si="94">A402+1</f>
        <v>98</v>
      </c>
      <c r="B406" s="74" t="s">
        <v>29</v>
      </c>
      <c r="C406" s="74" t="s">
        <v>31</v>
      </c>
      <c r="D406" s="74" t="s">
        <v>18</v>
      </c>
      <c r="E406" s="293" t="s">
        <v>33</v>
      </c>
      <c r="F406" s="293"/>
      <c r="G406" s="293" t="s">
        <v>24</v>
      </c>
      <c r="H406" s="294"/>
      <c r="I406" s="45"/>
      <c r="J406" s="42" t="s">
        <v>0</v>
      </c>
      <c r="K406" s="84"/>
      <c r="L406" s="84"/>
      <c r="M406" s="44"/>
      <c r="N406" s="2"/>
      <c r="V406" s="50"/>
    </row>
    <row r="407" spans="1:22" ht="13.8" thickBot="1" x14ac:dyDescent="0.3">
      <c r="A407" s="291"/>
      <c r="B407" s="7"/>
      <c r="C407" s="7"/>
      <c r="D407" s="4"/>
      <c r="E407" s="7"/>
      <c r="F407" s="7"/>
      <c r="G407" s="295"/>
      <c r="H407" s="296"/>
      <c r="I407" s="297"/>
      <c r="J407" s="40" t="s">
        <v>37</v>
      </c>
      <c r="K407" s="85"/>
      <c r="L407" s="85"/>
      <c r="M407" s="41"/>
      <c r="N407" s="2"/>
      <c r="V407" s="50">
        <v>0</v>
      </c>
    </row>
    <row r="408" spans="1:22" ht="21" thickBot="1" x14ac:dyDescent="0.3">
      <c r="A408" s="291"/>
      <c r="B408" s="75" t="s">
        <v>30</v>
      </c>
      <c r="C408" s="75" t="s">
        <v>32</v>
      </c>
      <c r="D408" s="75" t="s">
        <v>17</v>
      </c>
      <c r="E408" s="298" t="s">
        <v>34</v>
      </c>
      <c r="F408" s="298"/>
      <c r="G408" s="299"/>
      <c r="H408" s="300"/>
      <c r="I408" s="301"/>
      <c r="J408" s="12" t="s">
        <v>38</v>
      </c>
      <c r="K408" s="86"/>
      <c r="L408" s="86"/>
      <c r="M408" s="14"/>
      <c r="N408" s="2"/>
      <c r="V408" s="50"/>
    </row>
    <row r="409" spans="1:22" ht="13.8" thickBot="1" x14ac:dyDescent="0.3">
      <c r="A409" s="292"/>
      <c r="B409" s="8"/>
      <c r="C409" s="8"/>
      <c r="D409" s="9"/>
      <c r="E409" s="10" t="s">
        <v>2</v>
      </c>
      <c r="F409" s="11"/>
      <c r="G409" s="302"/>
      <c r="H409" s="303"/>
      <c r="I409" s="304"/>
      <c r="J409" s="12" t="s">
        <v>39</v>
      </c>
      <c r="K409" s="86"/>
      <c r="L409" s="86"/>
      <c r="M409" s="14"/>
      <c r="N409" s="2"/>
      <c r="V409" s="50"/>
    </row>
    <row r="410" spans="1:22" ht="21.6" thickTop="1" thickBot="1" x14ac:dyDescent="0.3">
      <c r="A410" s="290">
        <f t="shared" ref="A410" si="95">A406+1</f>
        <v>99</v>
      </c>
      <c r="B410" s="74" t="s">
        <v>29</v>
      </c>
      <c r="C410" s="74" t="s">
        <v>31</v>
      </c>
      <c r="D410" s="74" t="s">
        <v>18</v>
      </c>
      <c r="E410" s="293" t="s">
        <v>33</v>
      </c>
      <c r="F410" s="293"/>
      <c r="G410" s="293" t="s">
        <v>24</v>
      </c>
      <c r="H410" s="294"/>
      <c r="I410" s="45"/>
      <c r="J410" s="42" t="s">
        <v>0</v>
      </c>
      <c r="K410" s="84"/>
      <c r="L410" s="84"/>
      <c r="M410" s="44"/>
      <c r="N410" s="2"/>
      <c r="V410" s="50"/>
    </row>
    <row r="411" spans="1:22" ht="13.8" thickBot="1" x14ac:dyDescent="0.3">
      <c r="A411" s="291"/>
      <c r="B411" s="7"/>
      <c r="C411" s="7"/>
      <c r="D411" s="4"/>
      <c r="E411" s="7"/>
      <c r="F411" s="7"/>
      <c r="G411" s="295"/>
      <c r="H411" s="296"/>
      <c r="I411" s="297"/>
      <c r="J411" s="40" t="s">
        <v>37</v>
      </c>
      <c r="K411" s="85"/>
      <c r="L411" s="85"/>
      <c r="M411" s="41"/>
      <c r="N411" s="2"/>
      <c r="V411" s="50">
        <v>0</v>
      </c>
    </row>
    <row r="412" spans="1:22" ht="21" thickBot="1" x14ac:dyDescent="0.3">
      <c r="A412" s="291"/>
      <c r="B412" s="75" t="s">
        <v>30</v>
      </c>
      <c r="C412" s="75" t="s">
        <v>32</v>
      </c>
      <c r="D412" s="75" t="s">
        <v>17</v>
      </c>
      <c r="E412" s="298" t="s">
        <v>34</v>
      </c>
      <c r="F412" s="298"/>
      <c r="G412" s="299"/>
      <c r="H412" s="300"/>
      <c r="I412" s="301"/>
      <c r="J412" s="12" t="s">
        <v>38</v>
      </c>
      <c r="K412" s="86"/>
      <c r="L412" s="86"/>
      <c r="M412" s="14"/>
      <c r="N412" s="2"/>
      <c r="V412" s="50"/>
    </row>
    <row r="413" spans="1:22" ht="13.8" thickBot="1" x14ac:dyDescent="0.3">
      <c r="A413" s="292"/>
      <c r="B413" s="8"/>
      <c r="C413" s="8"/>
      <c r="D413" s="9"/>
      <c r="E413" s="10" t="s">
        <v>2</v>
      </c>
      <c r="F413" s="11"/>
      <c r="G413" s="302"/>
      <c r="H413" s="303"/>
      <c r="I413" s="304"/>
      <c r="J413" s="12" t="s">
        <v>39</v>
      </c>
      <c r="K413" s="86"/>
      <c r="L413" s="86"/>
      <c r="M413" s="14"/>
      <c r="N413" s="2"/>
      <c r="V413" s="50"/>
    </row>
    <row r="414" spans="1:22" ht="21.6" thickTop="1" thickBot="1" x14ac:dyDescent="0.3">
      <c r="A414" s="290">
        <f t="shared" ref="A414" si="96">A410+1</f>
        <v>100</v>
      </c>
      <c r="B414" s="74" t="s">
        <v>29</v>
      </c>
      <c r="C414" s="74" t="s">
        <v>31</v>
      </c>
      <c r="D414" s="74" t="s">
        <v>18</v>
      </c>
      <c r="E414" s="293" t="s">
        <v>33</v>
      </c>
      <c r="F414" s="293"/>
      <c r="G414" s="293" t="s">
        <v>24</v>
      </c>
      <c r="H414" s="294"/>
      <c r="I414" s="45"/>
      <c r="J414" s="42" t="s">
        <v>0</v>
      </c>
      <c r="K414" s="43"/>
      <c r="L414" s="43"/>
      <c r="M414" s="44"/>
      <c r="N414" s="2"/>
      <c r="V414" s="50"/>
    </row>
    <row r="415" spans="1:22" ht="13.8" thickBot="1" x14ac:dyDescent="0.3">
      <c r="A415" s="291"/>
      <c r="B415" s="7"/>
      <c r="C415" s="7"/>
      <c r="D415" s="4"/>
      <c r="E415" s="7"/>
      <c r="F415" s="7"/>
      <c r="G415" s="295"/>
      <c r="H415" s="296"/>
      <c r="I415" s="297"/>
      <c r="J415" s="40" t="s">
        <v>37</v>
      </c>
      <c r="K415" s="40"/>
      <c r="L415" s="40"/>
      <c r="M415" s="41"/>
      <c r="N415" s="2"/>
      <c r="V415" s="50">
        <v>0</v>
      </c>
    </row>
    <row r="416" spans="1:22" ht="21" thickBot="1" x14ac:dyDescent="0.3">
      <c r="A416" s="291"/>
      <c r="B416" s="75" t="s">
        <v>30</v>
      </c>
      <c r="C416" s="75" t="s">
        <v>32</v>
      </c>
      <c r="D416" s="75" t="s">
        <v>17</v>
      </c>
      <c r="E416" s="298" t="s">
        <v>34</v>
      </c>
      <c r="F416" s="298"/>
      <c r="G416" s="299"/>
      <c r="H416" s="300"/>
      <c r="I416" s="301"/>
      <c r="J416" s="12" t="s">
        <v>38</v>
      </c>
      <c r="K416" s="13"/>
      <c r="L416" s="13"/>
      <c r="M416" s="14"/>
      <c r="N416" s="2"/>
    </row>
    <row r="417" spans="1:22" ht="13.8" thickBot="1" x14ac:dyDescent="0.3">
      <c r="A417" s="292"/>
      <c r="B417" s="9"/>
      <c r="C417" s="9"/>
      <c r="D417" s="9"/>
      <c r="E417" s="25" t="s">
        <v>2</v>
      </c>
      <c r="F417" s="26"/>
      <c r="G417" s="302"/>
      <c r="H417" s="303"/>
      <c r="I417" s="304"/>
      <c r="J417" s="22" t="s">
        <v>39</v>
      </c>
      <c r="K417" s="23"/>
      <c r="L417" s="23"/>
      <c r="M417" s="24"/>
      <c r="N417" s="2"/>
    </row>
    <row r="418" spans="1:22" ht="13.8" thickTop="1" x14ac:dyDescent="0.25"/>
    <row r="419" spans="1:22" ht="13.8" thickBot="1" x14ac:dyDescent="0.3">
      <c r="T419" s="108"/>
      <c r="U419" s="108"/>
    </row>
    <row r="420" spans="1:22" x14ac:dyDescent="0.25">
      <c r="P420" s="27" t="s">
        <v>22</v>
      </c>
      <c r="Q420" s="28"/>
      <c r="T420" s="108"/>
      <c r="U420" s="108"/>
    </row>
    <row r="421" spans="1:22" x14ac:dyDescent="0.25">
      <c r="P421" s="29"/>
      <c r="Q421" s="79"/>
      <c r="T421" s="108"/>
      <c r="U421" s="108"/>
    </row>
    <row r="422" spans="1:22" ht="33.6" x14ac:dyDescent="0.25">
      <c r="B422" s="256"/>
      <c r="C422" s="256"/>
      <c r="D422" s="256"/>
      <c r="E422" s="256"/>
      <c r="F422" s="256"/>
      <c r="G422" s="256"/>
      <c r="H422" s="256"/>
      <c r="I422" s="256"/>
      <c r="J422" s="256"/>
      <c r="K422" s="256"/>
      <c r="L422" s="256"/>
      <c r="M422" s="256"/>
      <c r="P422" s="30" t="b">
        <v>0</v>
      </c>
      <c r="Q422" s="46" t="str">
        <f xml:space="preserve"> CONCATENATE("OCTOBER 1, ",$M$7-1,"- MARCH 31, ",$M$7)</f>
        <v>OCTOBER 1, 2018- MARCH 31, 2019</v>
      </c>
      <c r="S422" s="47" t="s">
        <v>1644</v>
      </c>
      <c r="T422" s="241">
        <f>+F426+F427+F428+F429+F432+F433+F436+F437+F439+F441+F442+F443+F444+F445+F447+F448+F449+F450+F451+F452+F453+F459+F460+F461+F463+F466+F469+F470+F471+F472+F473+F474+F475+F478+F479+F480+F481+F482+F483+F485+F486+F487+F484+F488+F491+F499+F500+F501+F502+F503+F504</f>
        <v>22092.570000000007</v>
      </c>
      <c r="U422" s="108"/>
    </row>
    <row r="423" spans="1:22" ht="52.8" x14ac:dyDescent="0.25">
      <c r="B423" s="256"/>
      <c r="C423" s="256"/>
      <c r="D423" s="256"/>
      <c r="E423" s="256"/>
      <c r="F423" s="256"/>
      <c r="G423" s="256"/>
      <c r="H423" s="256"/>
      <c r="I423" s="256"/>
      <c r="J423" s="256"/>
      <c r="K423" s="261"/>
      <c r="L423" s="262"/>
      <c r="M423" s="262"/>
      <c r="P423" s="30" t="b">
        <v>1</v>
      </c>
      <c r="Q423" s="46" t="str">
        <f xml:space="preserve"> CONCATENATE("APRIL 1 - SEPTEMBER 30, ",$M$7)</f>
        <v>APRIL 1 - SEPTEMBER 30, 2019</v>
      </c>
      <c r="S423" s="47" t="s">
        <v>1645</v>
      </c>
      <c r="T423" s="241">
        <f>+F430+F431+F434+F435+F438+F440+F446+F454+F455+F456+F457+F458+F462+F464+F465+F468+F467+F476+F477+F489+F490+F492+F493+F494+F495+F496+F497+F498</f>
        <v>-15251.75</v>
      </c>
      <c r="U423" s="108"/>
    </row>
    <row r="424" spans="1:22" x14ac:dyDescent="0.25">
      <c r="B424" s="289"/>
      <c r="C424" s="289"/>
      <c r="D424" s="289"/>
      <c r="E424" s="289"/>
      <c r="F424" s="289"/>
      <c r="G424" s="256"/>
      <c r="H424" s="256"/>
      <c r="I424" s="256"/>
      <c r="J424" s="256"/>
      <c r="K424" s="261"/>
      <c r="L424" s="262"/>
      <c r="M424" s="262"/>
      <c r="P424" s="30" t="b">
        <v>0</v>
      </c>
      <c r="Q424" s="31"/>
      <c r="S424" s="231" t="s">
        <v>1646</v>
      </c>
      <c r="T424" s="241">
        <f>SUM(T422:T423)</f>
        <v>6840.820000000007</v>
      </c>
      <c r="U424" s="108"/>
    </row>
    <row r="425" spans="1:22" ht="13.8" thickBot="1" x14ac:dyDescent="0.3">
      <c r="B425" s="263"/>
      <c r="C425" s="263"/>
      <c r="D425" s="264"/>
      <c r="E425" s="263"/>
      <c r="F425" s="263"/>
      <c r="G425" s="256"/>
      <c r="H425" s="256"/>
      <c r="I425" s="256"/>
      <c r="J425" s="256"/>
      <c r="K425" s="261"/>
      <c r="L425" s="262"/>
      <c r="M425" s="265"/>
      <c r="P425" s="32">
        <v>1</v>
      </c>
      <c r="Q425" s="33"/>
      <c r="T425" s="108"/>
      <c r="U425" s="231"/>
    </row>
    <row r="426" spans="1:22" x14ac:dyDescent="0.25">
      <c r="B426" s="266"/>
      <c r="C426" s="267"/>
      <c r="D426" s="272"/>
      <c r="E426" s="267"/>
      <c r="F426" s="276"/>
      <c r="G426" s="256"/>
      <c r="H426" s="256"/>
      <c r="I426" s="256"/>
      <c r="J426" s="256"/>
      <c r="K426" s="256"/>
      <c r="L426" s="256"/>
      <c r="M426" s="256"/>
    </row>
    <row r="427" spans="1:22" x14ac:dyDescent="0.25">
      <c r="B427" s="266"/>
      <c r="C427" s="267"/>
      <c r="D427" s="272"/>
      <c r="E427" s="267"/>
      <c r="F427" s="276"/>
      <c r="G427" s="256"/>
      <c r="H427" s="256"/>
      <c r="I427" s="256"/>
      <c r="J427" s="256"/>
      <c r="K427" s="256"/>
      <c r="L427" s="256"/>
      <c r="M427" s="256"/>
    </row>
    <row r="428" spans="1:22" x14ac:dyDescent="0.25">
      <c r="B428" s="266"/>
      <c r="C428" s="267"/>
      <c r="D428" s="272"/>
      <c r="E428" s="267"/>
      <c r="F428" s="276"/>
      <c r="G428" s="256"/>
      <c r="H428" s="256"/>
      <c r="I428" s="256"/>
      <c r="J428" s="256"/>
      <c r="K428" s="256"/>
      <c r="L428" s="256"/>
      <c r="M428" s="256"/>
    </row>
    <row r="429" spans="1:22" x14ac:dyDescent="0.25">
      <c r="B429" s="266"/>
      <c r="C429" s="267"/>
      <c r="D429" s="272"/>
      <c r="E429" s="267"/>
      <c r="F429" s="276"/>
      <c r="G429" s="256"/>
      <c r="H429" s="256"/>
      <c r="I429" s="256"/>
      <c r="J429" s="256"/>
      <c r="K429" s="256"/>
      <c r="L429" s="256"/>
      <c r="M429" s="256"/>
    </row>
    <row r="430" spans="1:22" x14ac:dyDescent="0.25">
      <c r="B430" s="266"/>
      <c r="C430" s="267"/>
      <c r="D430" s="272"/>
      <c r="E430" s="267"/>
      <c r="F430" s="276"/>
      <c r="G430" s="256"/>
      <c r="H430" s="256"/>
      <c r="I430" s="256"/>
      <c r="J430" s="256"/>
      <c r="K430" s="256"/>
      <c r="L430" s="256"/>
      <c r="M430" s="256"/>
      <c r="U430" s="231"/>
    </row>
    <row r="431" spans="1:22" s="108" customFormat="1" x14ac:dyDescent="0.25">
      <c r="B431" s="266"/>
      <c r="C431" s="267"/>
      <c r="D431" s="272"/>
      <c r="E431" s="267"/>
      <c r="F431" s="276"/>
      <c r="G431" s="256"/>
      <c r="H431" s="256"/>
      <c r="I431" s="256"/>
      <c r="J431" s="256"/>
      <c r="K431" s="256"/>
      <c r="L431" s="256"/>
      <c r="M431" s="256"/>
      <c r="V431" s="47"/>
    </row>
    <row r="432" spans="1:22" s="108" customFormat="1" x14ac:dyDescent="0.25">
      <c r="B432" s="266"/>
      <c r="C432" s="267"/>
      <c r="D432" s="272"/>
      <c r="E432" s="267"/>
      <c r="F432" s="276"/>
      <c r="G432" s="256"/>
      <c r="H432" s="256"/>
      <c r="I432" s="256"/>
      <c r="J432" s="256"/>
      <c r="K432" s="256"/>
      <c r="L432" s="256"/>
      <c r="M432" s="256"/>
      <c r="V432" s="47"/>
    </row>
    <row r="433" spans="2:22" s="108" customFormat="1" x14ac:dyDescent="0.25">
      <c r="B433" s="266"/>
      <c r="C433" s="267"/>
      <c r="D433" s="272"/>
      <c r="E433" s="267"/>
      <c r="F433" s="276"/>
      <c r="G433" s="256"/>
      <c r="H433" s="256"/>
      <c r="I433" s="256"/>
      <c r="J433" s="256"/>
      <c r="K433" s="256"/>
      <c r="L433" s="256"/>
      <c r="M433" s="256"/>
      <c r="V433" s="47"/>
    </row>
    <row r="434" spans="2:22" s="108" customFormat="1" x14ac:dyDescent="0.25">
      <c r="B434" s="266"/>
      <c r="C434" s="267"/>
      <c r="D434" s="272"/>
      <c r="E434" s="267"/>
      <c r="F434" s="276"/>
      <c r="G434" s="256"/>
      <c r="H434" s="256"/>
      <c r="I434" s="256"/>
      <c r="J434" s="256"/>
      <c r="K434" s="256"/>
      <c r="L434" s="256"/>
      <c r="M434" s="256"/>
      <c r="V434" s="47"/>
    </row>
    <row r="435" spans="2:22" s="108" customFormat="1" x14ac:dyDescent="0.25">
      <c r="B435" s="266"/>
      <c r="C435" s="267"/>
      <c r="D435" s="272"/>
      <c r="E435" s="267"/>
      <c r="F435" s="276"/>
      <c r="G435" s="256"/>
      <c r="H435" s="256"/>
      <c r="I435" s="256"/>
      <c r="J435" s="256"/>
      <c r="K435" s="256"/>
      <c r="L435" s="256"/>
      <c r="M435" s="256"/>
      <c r="V435" s="47"/>
    </row>
    <row r="436" spans="2:22" s="108" customFormat="1" x14ac:dyDescent="0.25">
      <c r="B436" s="266"/>
      <c r="C436" s="267"/>
      <c r="D436" s="272"/>
      <c r="E436" s="267"/>
      <c r="F436" s="276"/>
      <c r="G436" s="256"/>
      <c r="H436" s="256"/>
      <c r="I436" s="256"/>
      <c r="J436" s="256"/>
      <c r="K436" s="256"/>
      <c r="L436" s="256"/>
      <c r="M436" s="256"/>
      <c r="V436" s="47"/>
    </row>
    <row r="437" spans="2:22" s="108" customFormat="1" x14ac:dyDescent="0.25">
      <c r="B437" s="266"/>
      <c r="C437" s="267"/>
      <c r="D437" s="272"/>
      <c r="E437" s="267"/>
      <c r="F437" s="276"/>
      <c r="G437" s="256"/>
      <c r="H437" s="256"/>
      <c r="I437" s="256"/>
      <c r="J437" s="256"/>
      <c r="K437" s="256"/>
      <c r="L437" s="256"/>
      <c r="M437" s="256"/>
      <c r="V437" s="47"/>
    </row>
    <row r="438" spans="2:22" s="108" customFormat="1" x14ac:dyDescent="0.25">
      <c r="B438" s="266"/>
      <c r="C438" s="267"/>
      <c r="D438" s="272"/>
      <c r="E438" s="267"/>
      <c r="F438" s="276"/>
      <c r="G438" s="256"/>
      <c r="H438" s="256"/>
      <c r="I438" s="256"/>
      <c r="J438" s="256"/>
      <c r="K438" s="256"/>
      <c r="L438" s="256"/>
      <c r="M438" s="256"/>
      <c r="V438" s="47"/>
    </row>
    <row r="439" spans="2:22" s="108" customFormat="1" x14ac:dyDescent="0.25">
      <c r="B439" s="266"/>
      <c r="C439" s="267"/>
      <c r="D439" s="272"/>
      <c r="E439" s="267"/>
      <c r="F439" s="276"/>
      <c r="G439" s="256"/>
      <c r="H439" s="256"/>
      <c r="I439" s="256"/>
      <c r="J439" s="256"/>
      <c r="K439" s="256"/>
      <c r="L439" s="256"/>
      <c r="M439" s="256"/>
      <c r="V439" s="47"/>
    </row>
    <row r="440" spans="2:22" s="108" customFormat="1" x14ac:dyDescent="0.25">
      <c r="B440" s="266"/>
      <c r="C440" s="267"/>
      <c r="D440" s="272"/>
      <c r="E440" s="267"/>
      <c r="F440" s="276"/>
      <c r="G440" s="256"/>
      <c r="H440" s="256"/>
      <c r="I440" s="256"/>
      <c r="J440" s="256"/>
      <c r="K440" s="256"/>
      <c r="L440" s="256"/>
      <c r="M440" s="256"/>
      <c r="V440" s="47"/>
    </row>
    <row r="441" spans="2:22" s="108" customFormat="1" x14ac:dyDescent="0.25">
      <c r="B441" s="266"/>
      <c r="C441" s="267"/>
      <c r="D441" s="272"/>
      <c r="E441" s="267"/>
      <c r="F441" s="276"/>
      <c r="G441" s="256"/>
      <c r="H441" s="256"/>
      <c r="I441" s="256"/>
      <c r="J441" s="256"/>
      <c r="K441" s="256"/>
      <c r="L441" s="256"/>
      <c r="M441" s="256"/>
      <c r="V441" s="47"/>
    </row>
    <row r="442" spans="2:22" s="108" customFormat="1" x14ac:dyDescent="0.25">
      <c r="B442" s="266"/>
      <c r="C442" s="267"/>
      <c r="D442" s="272"/>
      <c r="E442" s="267"/>
      <c r="F442" s="276"/>
      <c r="G442" s="256"/>
      <c r="H442" s="256"/>
      <c r="I442" s="256"/>
      <c r="J442" s="256"/>
      <c r="K442" s="256"/>
      <c r="L442" s="256"/>
      <c r="M442" s="256"/>
      <c r="V442" s="47"/>
    </row>
    <row r="443" spans="2:22" s="108" customFormat="1" x14ac:dyDescent="0.25">
      <c r="B443" s="266"/>
      <c r="C443" s="267"/>
      <c r="D443" s="272"/>
      <c r="E443" s="267"/>
      <c r="F443" s="276"/>
      <c r="G443" s="256"/>
      <c r="H443" s="256"/>
      <c r="I443" s="256"/>
      <c r="J443" s="256"/>
      <c r="K443" s="256"/>
      <c r="L443" s="256"/>
      <c r="M443" s="256"/>
      <c r="V443" s="47"/>
    </row>
    <row r="444" spans="2:22" s="108" customFormat="1" x14ac:dyDescent="0.25">
      <c r="B444" s="266"/>
      <c r="C444" s="267"/>
      <c r="D444" s="272"/>
      <c r="E444" s="267"/>
      <c r="F444" s="276"/>
      <c r="G444" s="256"/>
      <c r="H444" s="256"/>
      <c r="I444" s="256"/>
      <c r="J444" s="256"/>
      <c r="K444" s="256"/>
      <c r="L444" s="256"/>
      <c r="M444" s="256"/>
      <c r="V444" s="47"/>
    </row>
    <row r="445" spans="2:22" s="108" customFormat="1" x14ac:dyDescent="0.25">
      <c r="B445" s="266"/>
      <c r="C445" s="267"/>
      <c r="D445" s="272"/>
      <c r="E445" s="267"/>
      <c r="F445" s="276"/>
      <c r="G445" s="256"/>
      <c r="H445" s="256"/>
      <c r="I445" s="256"/>
      <c r="J445" s="256"/>
      <c r="K445" s="256"/>
      <c r="L445" s="256"/>
      <c r="M445" s="256"/>
      <c r="V445" s="47"/>
    </row>
    <row r="446" spans="2:22" s="108" customFormat="1" x14ac:dyDescent="0.25">
      <c r="B446" s="266"/>
      <c r="C446" s="269"/>
      <c r="D446" s="272"/>
      <c r="E446" s="267"/>
      <c r="F446" s="276"/>
      <c r="G446" s="256"/>
      <c r="H446" s="256"/>
      <c r="I446" s="256"/>
      <c r="J446" s="256"/>
      <c r="K446" s="256"/>
      <c r="L446" s="256"/>
      <c r="M446" s="256"/>
      <c r="V446" s="47"/>
    </row>
    <row r="447" spans="2:22" s="108" customFormat="1" x14ac:dyDescent="0.25">
      <c r="B447" s="266"/>
      <c r="C447" s="270"/>
      <c r="D447" s="272"/>
      <c r="E447" s="267"/>
      <c r="F447" s="276"/>
      <c r="G447" s="256"/>
      <c r="H447" s="256"/>
      <c r="I447" s="256"/>
      <c r="J447" s="256"/>
      <c r="K447" s="256"/>
      <c r="L447" s="256"/>
      <c r="M447" s="256"/>
      <c r="V447" s="47"/>
    </row>
    <row r="448" spans="2:22" s="108" customFormat="1" x14ac:dyDescent="0.25">
      <c r="B448" s="266"/>
      <c r="C448" s="270"/>
      <c r="D448" s="272"/>
      <c r="E448" s="267"/>
      <c r="F448" s="276"/>
      <c r="G448" s="256"/>
      <c r="H448" s="256"/>
      <c r="I448" s="256"/>
      <c r="J448" s="256"/>
      <c r="K448" s="256"/>
      <c r="L448" s="256"/>
      <c r="M448" s="256"/>
      <c r="V448" s="47"/>
    </row>
    <row r="449" spans="2:22" s="108" customFormat="1" x14ac:dyDescent="0.25">
      <c r="B449" s="266"/>
      <c r="C449" s="270"/>
      <c r="D449" s="277"/>
      <c r="E449" s="267"/>
      <c r="F449" s="276"/>
      <c r="G449" s="256"/>
      <c r="H449" s="256"/>
      <c r="I449" s="256"/>
      <c r="J449" s="256"/>
      <c r="K449" s="256"/>
      <c r="L449" s="256"/>
      <c r="M449" s="256"/>
      <c r="V449" s="47"/>
    </row>
    <row r="450" spans="2:22" s="108" customFormat="1" x14ac:dyDescent="0.25">
      <c r="B450" s="266"/>
      <c r="C450" s="270"/>
      <c r="D450" s="277"/>
      <c r="E450" s="267"/>
      <c r="F450" s="276"/>
      <c r="G450" s="256"/>
      <c r="H450" s="256"/>
      <c r="I450" s="256"/>
      <c r="J450" s="256"/>
      <c r="K450" s="256"/>
      <c r="L450" s="256"/>
      <c r="M450" s="256"/>
      <c r="V450" s="47"/>
    </row>
    <row r="451" spans="2:22" s="108" customFormat="1" x14ac:dyDescent="0.25">
      <c r="B451" s="266"/>
      <c r="C451" s="270"/>
      <c r="D451" s="277"/>
      <c r="E451" s="267"/>
      <c r="F451" s="276"/>
      <c r="G451" s="256"/>
      <c r="H451" s="256"/>
      <c r="I451" s="256"/>
      <c r="J451" s="256"/>
      <c r="K451" s="256"/>
      <c r="L451" s="256"/>
      <c r="M451" s="256"/>
      <c r="V451" s="47"/>
    </row>
    <row r="452" spans="2:22" s="108" customFormat="1" x14ac:dyDescent="0.25">
      <c r="B452" s="266"/>
      <c r="C452" s="270"/>
      <c r="D452" s="277"/>
      <c r="E452" s="267"/>
      <c r="F452" s="276"/>
      <c r="G452" s="256"/>
      <c r="H452" s="256"/>
      <c r="I452" s="256"/>
      <c r="J452" s="256"/>
      <c r="K452" s="256"/>
      <c r="L452" s="256"/>
      <c r="M452" s="256"/>
      <c r="V452" s="47"/>
    </row>
    <row r="453" spans="2:22" s="108" customFormat="1" x14ac:dyDescent="0.25">
      <c r="B453" s="266"/>
      <c r="C453" s="270"/>
      <c r="D453" s="277"/>
      <c r="E453" s="267"/>
      <c r="F453" s="276"/>
      <c r="G453" s="256"/>
      <c r="H453" s="256"/>
      <c r="I453" s="256"/>
      <c r="J453" s="256"/>
      <c r="K453" s="256"/>
      <c r="L453" s="256"/>
      <c r="M453" s="256"/>
      <c r="V453" s="47"/>
    </row>
    <row r="454" spans="2:22" s="108" customFormat="1" x14ac:dyDescent="0.25">
      <c r="B454" s="266"/>
      <c r="C454" s="270"/>
      <c r="D454" s="277"/>
      <c r="E454" s="267"/>
      <c r="F454" s="276"/>
      <c r="G454" s="256"/>
      <c r="H454" s="256"/>
      <c r="I454" s="256"/>
      <c r="J454" s="256"/>
      <c r="K454" s="256"/>
      <c r="L454" s="256"/>
      <c r="M454" s="256"/>
      <c r="V454" s="47"/>
    </row>
    <row r="455" spans="2:22" s="108" customFormat="1" x14ac:dyDescent="0.25">
      <c r="B455" s="267"/>
      <c r="C455" s="267"/>
      <c r="D455" s="272"/>
      <c r="E455" s="267"/>
      <c r="F455" s="276"/>
      <c r="G455" s="256"/>
      <c r="H455" s="256"/>
      <c r="I455" s="256"/>
      <c r="J455" s="256"/>
      <c r="K455" s="256"/>
      <c r="L455" s="256"/>
      <c r="M455" s="256"/>
      <c r="V455" s="47"/>
    </row>
    <row r="456" spans="2:22" s="108" customFormat="1" x14ac:dyDescent="0.25">
      <c r="B456" s="256"/>
      <c r="C456" s="256"/>
      <c r="D456" s="278"/>
      <c r="E456" s="256"/>
      <c r="F456" s="279"/>
      <c r="G456" s="256"/>
      <c r="H456" s="256"/>
      <c r="I456" s="256"/>
      <c r="J456" s="256"/>
      <c r="K456" s="256"/>
      <c r="L456" s="256"/>
      <c r="M456" s="256"/>
      <c r="T456" s="108">
        <v>-5887</v>
      </c>
      <c r="V456" s="47"/>
    </row>
    <row r="457" spans="2:22" s="108" customFormat="1" x14ac:dyDescent="0.25">
      <c r="B457" s="256"/>
      <c r="C457" s="256"/>
      <c r="D457" s="278"/>
      <c r="E457" s="256"/>
      <c r="F457" s="279"/>
      <c r="G457" s="256"/>
      <c r="H457" s="256"/>
      <c r="I457" s="256"/>
      <c r="J457" s="256"/>
      <c r="K457" s="256"/>
      <c r="L457" s="256"/>
      <c r="M457" s="256"/>
      <c r="T457" s="108">
        <v>-22358</v>
      </c>
      <c r="V457" s="47"/>
    </row>
    <row r="458" spans="2:22" s="108" customFormat="1" ht="39.6" x14ac:dyDescent="0.25">
      <c r="B458" s="257" t="s">
        <v>87</v>
      </c>
      <c r="C458" s="258" t="s">
        <v>673</v>
      </c>
      <c r="D458" s="259" t="s">
        <v>671</v>
      </c>
      <c r="E458" s="258"/>
      <c r="F458" s="260">
        <v>-546</v>
      </c>
      <c r="V458" s="47"/>
    </row>
    <row r="459" spans="2:22" s="108" customFormat="1" ht="39.6" x14ac:dyDescent="0.25">
      <c r="B459" s="142" t="s">
        <v>131</v>
      </c>
      <c r="C459" s="143" t="s">
        <v>430</v>
      </c>
      <c r="D459" s="144" t="s">
        <v>669</v>
      </c>
      <c r="E459" s="143"/>
      <c r="F459" s="145">
        <v>1310.8600000000001</v>
      </c>
      <c r="V459" s="47"/>
    </row>
    <row r="460" spans="2:22" s="108" customFormat="1" ht="39.6" x14ac:dyDescent="0.25">
      <c r="B460" s="142" t="s">
        <v>100</v>
      </c>
      <c r="C460" s="143" t="s">
        <v>674</v>
      </c>
      <c r="D460" s="144" t="s">
        <v>669</v>
      </c>
      <c r="E460" s="143"/>
      <c r="F460" s="145">
        <v>183.65</v>
      </c>
      <c r="V460" s="47"/>
    </row>
    <row r="461" spans="2:22" s="108" customFormat="1" ht="26.4" x14ac:dyDescent="0.25">
      <c r="B461" s="142" t="s">
        <v>675</v>
      </c>
      <c r="C461" s="143" t="s">
        <v>432</v>
      </c>
      <c r="D461" s="144" t="s">
        <v>670</v>
      </c>
      <c r="E461" s="143"/>
      <c r="F461" s="145">
        <v>535.32000000000005</v>
      </c>
      <c r="V461" s="47"/>
    </row>
    <row r="462" spans="2:22" s="108" customFormat="1" ht="39.6" x14ac:dyDescent="0.25">
      <c r="B462" s="142" t="s">
        <v>118</v>
      </c>
      <c r="C462" s="143" t="s">
        <v>676</v>
      </c>
      <c r="D462" s="144" t="s">
        <v>671</v>
      </c>
      <c r="E462" s="143"/>
      <c r="F462" s="145">
        <v>-369</v>
      </c>
      <c r="V462" s="47"/>
    </row>
    <row r="463" spans="2:22" s="108" customFormat="1" ht="26.4" x14ac:dyDescent="0.25">
      <c r="B463" s="142" t="s">
        <v>677</v>
      </c>
      <c r="C463" s="143" t="s">
        <v>452</v>
      </c>
      <c r="D463" s="144" t="s">
        <v>670</v>
      </c>
      <c r="E463" s="143"/>
      <c r="F463" s="145">
        <v>1067.4100000000001</v>
      </c>
      <c r="V463" s="47"/>
    </row>
    <row r="464" spans="2:22" s="108" customFormat="1" ht="26.4" x14ac:dyDescent="0.25">
      <c r="B464" s="142" t="s">
        <v>81</v>
      </c>
      <c r="C464" s="143" t="s">
        <v>82</v>
      </c>
      <c r="D464" s="144" t="s">
        <v>678</v>
      </c>
      <c r="E464" s="143"/>
      <c r="F464" s="145">
        <v>-2311.81</v>
      </c>
      <c r="V464" s="47"/>
    </row>
    <row r="465" spans="2:22" s="108" customFormat="1" ht="26.4" x14ac:dyDescent="0.25">
      <c r="B465" s="142" t="s">
        <v>120</v>
      </c>
      <c r="C465" s="143" t="s">
        <v>121</v>
      </c>
      <c r="D465" s="144" t="s">
        <v>672</v>
      </c>
      <c r="E465" s="143"/>
      <c r="F465" s="145">
        <v>-1808.2</v>
      </c>
      <c r="V465" s="47"/>
    </row>
    <row r="466" spans="2:22" s="108" customFormat="1" ht="26.4" x14ac:dyDescent="0.25">
      <c r="B466" s="142" t="s">
        <v>679</v>
      </c>
      <c r="C466" s="143" t="s">
        <v>459</v>
      </c>
      <c r="D466" s="144" t="s">
        <v>670</v>
      </c>
      <c r="E466" s="143"/>
      <c r="F466" s="145">
        <v>1420.89</v>
      </c>
      <c r="V466" s="47"/>
    </row>
    <row r="467" spans="2:22" s="108" customFormat="1" ht="39.6" x14ac:dyDescent="0.25">
      <c r="B467" s="142" t="s">
        <v>109</v>
      </c>
      <c r="C467" s="143" t="s">
        <v>110</v>
      </c>
      <c r="D467" s="144" t="s">
        <v>671</v>
      </c>
      <c r="E467" s="143"/>
      <c r="F467" s="145">
        <v>-834.52</v>
      </c>
      <c r="V467" s="47"/>
    </row>
    <row r="468" spans="2:22" s="108" customFormat="1" ht="39.6" x14ac:dyDescent="0.25">
      <c r="B468" s="142" t="s">
        <v>143</v>
      </c>
      <c r="C468" s="143" t="s">
        <v>110</v>
      </c>
      <c r="D468" s="144" t="s">
        <v>671</v>
      </c>
      <c r="E468" s="143"/>
      <c r="F468" s="145">
        <v>-496.6</v>
      </c>
      <c r="V468" s="47"/>
    </row>
    <row r="469" spans="2:22" s="108" customFormat="1" ht="26.4" x14ac:dyDescent="0.25">
      <c r="B469" s="142" t="s">
        <v>680</v>
      </c>
      <c r="C469" s="143" t="s">
        <v>475</v>
      </c>
      <c r="D469" s="144" t="s">
        <v>670</v>
      </c>
      <c r="E469" s="143"/>
      <c r="F469" s="145">
        <v>478.35</v>
      </c>
      <c r="V469" s="47"/>
    </row>
    <row r="470" spans="2:22" s="108" customFormat="1" ht="39.6" x14ac:dyDescent="0.25">
      <c r="B470" s="142" t="s">
        <v>96</v>
      </c>
      <c r="C470" s="143" t="s">
        <v>97</v>
      </c>
      <c r="D470" s="144" t="s">
        <v>669</v>
      </c>
      <c r="E470" s="143"/>
      <c r="F470" s="145">
        <v>2203.9299999999998</v>
      </c>
      <c r="V470" s="47"/>
    </row>
    <row r="471" spans="2:22" s="108" customFormat="1" ht="39.6" x14ac:dyDescent="0.25">
      <c r="B471" s="142" t="s">
        <v>132</v>
      </c>
      <c r="C471" s="143" t="s">
        <v>499</v>
      </c>
      <c r="D471" s="144" t="s">
        <v>669</v>
      </c>
      <c r="E471" s="143"/>
      <c r="F471" s="145">
        <v>221.64</v>
      </c>
      <c r="V471" s="47"/>
    </row>
    <row r="472" spans="2:22" s="108" customFormat="1" ht="39.6" x14ac:dyDescent="0.25">
      <c r="B472" s="142" t="s">
        <v>111</v>
      </c>
      <c r="C472" s="143" t="s">
        <v>521</v>
      </c>
      <c r="D472" s="144" t="s">
        <v>669</v>
      </c>
      <c r="E472" s="143"/>
      <c r="F472" s="145">
        <v>398.73999999999995</v>
      </c>
      <c r="V472" s="47"/>
    </row>
    <row r="473" spans="2:22" s="108" customFormat="1" ht="39.6" x14ac:dyDescent="0.25">
      <c r="B473" s="142" t="s">
        <v>117</v>
      </c>
      <c r="C473" s="143" t="s">
        <v>525</v>
      </c>
      <c r="D473" s="144" t="s">
        <v>669</v>
      </c>
      <c r="E473" s="143"/>
      <c r="F473" s="145">
        <v>582.53</v>
      </c>
      <c r="V473" s="47"/>
    </row>
    <row r="474" spans="2:22" s="108" customFormat="1" ht="39.6" x14ac:dyDescent="0.25">
      <c r="B474" s="142" t="s">
        <v>74</v>
      </c>
      <c r="C474" s="143" t="s">
        <v>75</v>
      </c>
      <c r="D474" s="144" t="s">
        <v>669</v>
      </c>
      <c r="E474" s="143"/>
      <c r="F474" s="145">
        <v>374.25</v>
      </c>
      <c r="V474" s="47"/>
    </row>
    <row r="475" spans="2:22" s="108" customFormat="1" ht="39.6" x14ac:dyDescent="0.25">
      <c r="B475" s="142" t="s">
        <v>76</v>
      </c>
      <c r="C475" s="143" t="s">
        <v>75</v>
      </c>
      <c r="D475" s="144" t="s">
        <v>669</v>
      </c>
      <c r="E475" s="143"/>
      <c r="F475" s="145">
        <v>272.75</v>
      </c>
      <c r="V475" s="47"/>
    </row>
    <row r="476" spans="2:22" s="108" customFormat="1" ht="39.6" x14ac:dyDescent="0.25">
      <c r="B476" s="142" t="s">
        <v>84</v>
      </c>
      <c r="C476" s="143" t="s">
        <v>681</v>
      </c>
      <c r="D476" s="144" t="s">
        <v>671</v>
      </c>
      <c r="E476" s="143"/>
      <c r="F476" s="145">
        <v>-345</v>
      </c>
      <c r="V476" s="47"/>
    </row>
    <row r="477" spans="2:22" s="108" customFormat="1" ht="39.6" x14ac:dyDescent="0.25">
      <c r="B477" s="142" t="s">
        <v>137</v>
      </c>
      <c r="C477" s="143" t="s">
        <v>681</v>
      </c>
      <c r="D477" s="144" t="s">
        <v>671</v>
      </c>
      <c r="E477" s="143"/>
      <c r="F477" s="145">
        <v>-1466.6</v>
      </c>
      <c r="V477" s="47"/>
    </row>
    <row r="478" spans="2:22" s="108" customFormat="1" ht="39.6" x14ac:dyDescent="0.25">
      <c r="B478" s="142" t="s">
        <v>91</v>
      </c>
      <c r="C478" s="143" t="s">
        <v>92</v>
      </c>
      <c r="D478" s="144" t="s">
        <v>669</v>
      </c>
      <c r="E478" s="143"/>
      <c r="F478" s="145">
        <v>175.45</v>
      </c>
      <c r="V478" s="47"/>
    </row>
    <row r="479" spans="2:22" s="108" customFormat="1" ht="39.6" x14ac:dyDescent="0.25">
      <c r="B479" s="142" t="s">
        <v>134</v>
      </c>
      <c r="C479" s="143" t="s">
        <v>682</v>
      </c>
      <c r="D479" s="144" t="s">
        <v>669</v>
      </c>
      <c r="E479" s="143"/>
      <c r="F479" s="145">
        <v>418.29</v>
      </c>
      <c r="V479" s="47"/>
    </row>
    <row r="480" spans="2:22" s="108" customFormat="1" ht="39.6" x14ac:dyDescent="0.25">
      <c r="B480" s="142" t="s">
        <v>85</v>
      </c>
      <c r="C480" s="143" t="s">
        <v>86</v>
      </c>
      <c r="D480" s="144" t="s">
        <v>669</v>
      </c>
      <c r="E480" s="143"/>
      <c r="F480" s="145">
        <v>835.26</v>
      </c>
      <c r="V480" s="47"/>
    </row>
    <row r="481" spans="2:22" ht="39.6" x14ac:dyDescent="0.25">
      <c r="B481" s="142" t="s">
        <v>119</v>
      </c>
      <c r="C481" s="143" t="s">
        <v>86</v>
      </c>
      <c r="D481" s="144" t="s">
        <v>669</v>
      </c>
      <c r="E481" s="143"/>
      <c r="F481" s="145">
        <v>383.48</v>
      </c>
    </row>
    <row r="482" spans="2:22" ht="39.6" x14ac:dyDescent="0.25">
      <c r="B482" s="142" t="s">
        <v>129</v>
      </c>
      <c r="C482" s="143" t="s">
        <v>548</v>
      </c>
      <c r="D482" s="144" t="s">
        <v>669</v>
      </c>
      <c r="E482" s="143"/>
      <c r="F482" s="145">
        <v>380.15</v>
      </c>
    </row>
    <row r="483" spans="2:22" ht="39.6" x14ac:dyDescent="0.25">
      <c r="B483" s="142" t="s">
        <v>107</v>
      </c>
      <c r="C483" s="143" t="s">
        <v>553</v>
      </c>
      <c r="D483" s="144" t="s">
        <v>669</v>
      </c>
      <c r="E483" s="143"/>
      <c r="F483" s="145">
        <v>204.5</v>
      </c>
    </row>
    <row r="484" spans="2:22" ht="39.6" x14ac:dyDescent="0.25">
      <c r="B484" s="142" t="s">
        <v>94</v>
      </c>
      <c r="C484" s="143" t="s">
        <v>556</v>
      </c>
      <c r="D484" s="144" t="s">
        <v>669</v>
      </c>
      <c r="E484" s="143"/>
      <c r="F484" s="145">
        <v>83.14</v>
      </c>
    </row>
    <row r="485" spans="2:22" ht="39.6" x14ac:dyDescent="0.25">
      <c r="B485" s="142" t="s">
        <v>79</v>
      </c>
      <c r="C485" s="143" t="s">
        <v>80</v>
      </c>
      <c r="D485" s="144" t="s">
        <v>669</v>
      </c>
      <c r="E485" s="143"/>
      <c r="F485" s="145">
        <v>1588.94</v>
      </c>
    </row>
    <row r="486" spans="2:22" ht="39.6" x14ac:dyDescent="0.25">
      <c r="B486" s="142" t="s">
        <v>124</v>
      </c>
      <c r="C486" s="143" t="s">
        <v>125</v>
      </c>
      <c r="D486" s="144" t="s">
        <v>669</v>
      </c>
      <c r="E486" s="143"/>
      <c r="F486" s="145">
        <v>64.25</v>
      </c>
    </row>
    <row r="487" spans="2:22" ht="26.4" x14ac:dyDescent="0.25">
      <c r="B487" s="142" t="s">
        <v>683</v>
      </c>
      <c r="C487" s="143" t="s">
        <v>592</v>
      </c>
      <c r="D487" s="144" t="s">
        <v>670</v>
      </c>
      <c r="E487" s="143"/>
      <c r="F487" s="145">
        <v>949.5</v>
      </c>
    </row>
    <row r="488" spans="2:22" ht="39.6" x14ac:dyDescent="0.25">
      <c r="B488" s="142" t="s">
        <v>116</v>
      </c>
      <c r="C488" s="143" t="s">
        <v>597</v>
      </c>
      <c r="D488" s="144" t="s">
        <v>669</v>
      </c>
      <c r="E488" s="143"/>
      <c r="F488" s="145">
        <v>1275.6300000000001</v>
      </c>
    </row>
    <row r="489" spans="2:22" ht="39.6" x14ac:dyDescent="0.25">
      <c r="B489" s="142" t="s">
        <v>103</v>
      </c>
      <c r="C489" s="143" t="s">
        <v>104</v>
      </c>
      <c r="D489" s="144" t="s">
        <v>671</v>
      </c>
      <c r="E489" s="143"/>
      <c r="F489" s="145">
        <v>-558.33000000000004</v>
      </c>
    </row>
    <row r="490" spans="2:22" ht="39.6" x14ac:dyDescent="0.25">
      <c r="B490" s="142" t="s">
        <v>106</v>
      </c>
      <c r="C490" s="143" t="s">
        <v>713</v>
      </c>
      <c r="D490" s="144" t="s">
        <v>671</v>
      </c>
      <c r="E490" s="143"/>
      <c r="F490" s="145">
        <v>-453</v>
      </c>
    </row>
    <row r="491" spans="2:22" ht="39.6" x14ac:dyDescent="0.25">
      <c r="B491" s="142" t="s">
        <v>135</v>
      </c>
      <c r="C491" s="143" t="s">
        <v>136</v>
      </c>
      <c r="D491" s="144" t="s">
        <v>669</v>
      </c>
      <c r="E491" s="143"/>
      <c r="F491" s="145">
        <v>578.77</v>
      </c>
    </row>
    <row r="492" spans="2:22" ht="39.6" x14ac:dyDescent="0.25">
      <c r="B492" s="142" t="s">
        <v>139</v>
      </c>
      <c r="C492" s="143" t="s">
        <v>684</v>
      </c>
      <c r="D492" s="144" t="s">
        <v>671</v>
      </c>
      <c r="E492" s="143"/>
      <c r="F492" s="145">
        <v>-343</v>
      </c>
    </row>
    <row r="493" spans="2:22" ht="39.6" x14ac:dyDescent="0.25">
      <c r="B493" s="142" t="s">
        <v>88</v>
      </c>
      <c r="C493" s="143" t="s">
        <v>685</v>
      </c>
      <c r="D493" s="144" t="s">
        <v>671</v>
      </c>
      <c r="E493" s="143"/>
      <c r="F493" s="145">
        <v>-891.59</v>
      </c>
    </row>
    <row r="494" spans="2:22" ht="39.6" x14ac:dyDescent="0.25">
      <c r="B494" s="142" t="s">
        <v>101</v>
      </c>
      <c r="C494" s="143" t="s">
        <v>685</v>
      </c>
      <c r="D494" s="144" t="s">
        <v>671</v>
      </c>
      <c r="E494" s="143"/>
      <c r="F494" s="145">
        <v>-1262</v>
      </c>
    </row>
    <row r="495" spans="2:22" s="108" customFormat="1" ht="39.6" x14ac:dyDescent="0.25">
      <c r="B495" s="142" t="s">
        <v>114</v>
      </c>
      <c r="C495" s="143" t="s">
        <v>115</v>
      </c>
      <c r="D495" s="144" t="s">
        <v>671</v>
      </c>
      <c r="E495" s="143"/>
      <c r="F495" s="145">
        <v>-1303.3</v>
      </c>
      <c r="V495" s="47"/>
    </row>
    <row r="496" spans="2:22" s="108" customFormat="1" ht="39.6" x14ac:dyDescent="0.25">
      <c r="B496" s="142" t="s">
        <v>133</v>
      </c>
      <c r="C496" s="143" t="s">
        <v>115</v>
      </c>
      <c r="D496" s="144" t="s">
        <v>671</v>
      </c>
      <c r="E496" s="143"/>
      <c r="F496" s="145">
        <v>-580</v>
      </c>
      <c r="V496" s="47"/>
    </row>
    <row r="497" spans="2:22" s="108" customFormat="1" ht="39.6" x14ac:dyDescent="0.25">
      <c r="B497" s="142" t="s">
        <v>140</v>
      </c>
      <c r="C497" s="143" t="s">
        <v>115</v>
      </c>
      <c r="D497" s="144" t="s">
        <v>671</v>
      </c>
      <c r="E497" s="143"/>
      <c r="F497" s="145">
        <v>-912.8</v>
      </c>
      <c r="V497" s="47"/>
    </row>
    <row r="498" spans="2:22" s="108" customFormat="1" ht="39.6" x14ac:dyDescent="0.25">
      <c r="B498" s="142" t="s">
        <v>142</v>
      </c>
      <c r="C498" s="143" t="s">
        <v>115</v>
      </c>
      <c r="D498" s="144" t="s">
        <v>671</v>
      </c>
      <c r="E498" s="143"/>
      <c r="F498" s="145">
        <v>-770</v>
      </c>
      <c r="V498" s="47"/>
    </row>
    <row r="499" spans="2:22" s="108" customFormat="1" ht="39.6" x14ac:dyDescent="0.25">
      <c r="B499" s="142" t="s">
        <v>126</v>
      </c>
      <c r="C499" s="143" t="s">
        <v>127</v>
      </c>
      <c r="D499" s="144" t="s">
        <v>669</v>
      </c>
      <c r="E499" s="143"/>
      <c r="F499" s="145">
        <v>2297.4</v>
      </c>
      <c r="V499" s="47"/>
    </row>
    <row r="500" spans="2:22" s="108" customFormat="1" ht="39.6" x14ac:dyDescent="0.25">
      <c r="B500" s="142" t="s">
        <v>123</v>
      </c>
      <c r="C500" s="143" t="s">
        <v>634</v>
      </c>
      <c r="D500" s="144" t="s">
        <v>669</v>
      </c>
      <c r="E500" s="143"/>
      <c r="F500" s="145">
        <v>676.1</v>
      </c>
      <c r="V500" s="47"/>
    </row>
    <row r="501" spans="2:22" s="108" customFormat="1" ht="39.6" x14ac:dyDescent="0.25">
      <c r="B501" s="142" t="s">
        <v>112</v>
      </c>
      <c r="C501" s="143" t="s">
        <v>113</v>
      </c>
      <c r="D501" s="144" t="s">
        <v>669</v>
      </c>
      <c r="E501" s="143"/>
      <c r="F501" s="145">
        <v>614.41000000000008</v>
      </c>
      <c r="V501" s="47"/>
    </row>
    <row r="502" spans="2:22" s="108" customFormat="1" ht="39.6" x14ac:dyDescent="0.25">
      <c r="B502" s="142" t="s">
        <v>128</v>
      </c>
      <c r="C502" s="143" t="s">
        <v>113</v>
      </c>
      <c r="D502" s="144" t="s">
        <v>669</v>
      </c>
      <c r="E502" s="143"/>
      <c r="F502" s="145">
        <v>754.31</v>
      </c>
      <c r="V502" s="47"/>
    </row>
    <row r="503" spans="2:22" s="108" customFormat="1" ht="39.6" x14ac:dyDescent="0.25">
      <c r="B503" s="142" t="s">
        <v>130</v>
      </c>
      <c r="C503" s="143" t="s">
        <v>651</v>
      </c>
      <c r="D503" s="144" t="s">
        <v>669</v>
      </c>
      <c r="E503" s="143"/>
      <c r="F503" s="145">
        <v>500</v>
      </c>
      <c r="V503" s="47"/>
    </row>
    <row r="504" spans="2:22" s="108" customFormat="1" ht="27" thickBot="1" x14ac:dyDescent="0.3">
      <c r="B504" s="146" t="s">
        <v>686</v>
      </c>
      <c r="C504" s="147" t="s">
        <v>651</v>
      </c>
      <c r="D504" s="148" t="s">
        <v>670</v>
      </c>
      <c r="E504" s="147"/>
      <c r="F504" s="149">
        <v>1262.67</v>
      </c>
      <c r="V504" s="47"/>
    </row>
    <row r="505" spans="2:22" x14ac:dyDescent="0.25">
      <c r="B505" s="81" t="s">
        <v>43</v>
      </c>
      <c r="C505" s="81"/>
      <c r="D505" s="81"/>
      <c r="E505" s="81"/>
      <c r="F505" s="82">
        <f>SUM(F426:F504)</f>
        <v>6840.8200000000015</v>
      </c>
    </row>
  </sheetData>
  <mergeCells count="498">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G371:I371"/>
    <mergeCell ref="G370:I370"/>
    <mergeCell ref="A366:A369"/>
    <mergeCell ref="G367:I367"/>
    <mergeCell ref="A362:A365"/>
    <mergeCell ref="G366:I366"/>
    <mergeCell ref="A358:A361"/>
    <mergeCell ref="A354:A357"/>
    <mergeCell ref="A350:A353"/>
    <mergeCell ref="A346:A349"/>
    <mergeCell ref="A342:A345"/>
    <mergeCell ref="G343:I343"/>
    <mergeCell ref="G342:I342"/>
    <mergeCell ref="G347:I347"/>
    <mergeCell ref="G346:I346"/>
    <mergeCell ref="G351:I351"/>
    <mergeCell ref="G350:I350"/>
    <mergeCell ref="G355:I355"/>
    <mergeCell ref="G354:I354"/>
    <mergeCell ref="G359:I359"/>
    <mergeCell ref="G358:I358"/>
    <mergeCell ref="G363:I363"/>
    <mergeCell ref="G362:I362"/>
    <mergeCell ref="A338:A341"/>
    <mergeCell ref="A334:A337"/>
    <mergeCell ref="A330:A333"/>
    <mergeCell ref="G331:I331"/>
    <mergeCell ref="G330:I330"/>
    <mergeCell ref="A326:A329"/>
    <mergeCell ref="G327:I327"/>
    <mergeCell ref="A322:A325"/>
    <mergeCell ref="G323:I323"/>
    <mergeCell ref="G326:I326"/>
    <mergeCell ref="G322:I322"/>
    <mergeCell ref="G335:I335"/>
    <mergeCell ref="G334:I334"/>
    <mergeCell ref="G339:I339"/>
    <mergeCell ref="G338:I338"/>
    <mergeCell ref="A318:A321"/>
    <mergeCell ref="G319:I319"/>
    <mergeCell ref="A314:A317"/>
    <mergeCell ref="G315:I315"/>
    <mergeCell ref="G318:I318"/>
    <mergeCell ref="G314:I314"/>
    <mergeCell ref="A310:A313"/>
    <mergeCell ref="G311:I311"/>
    <mergeCell ref="A306:A309"/>
    <mergeCell ref="G307:I307"/>
    <mergeCell ref="G306:I306"/>
    <mergeCell ref="G310:I310"/>
    <mergeCell ref="A302:A305"/>
    <mergeCell ref="G303:I303"/>
    <mergeCell ref="A298:A301"/>
    <mergeCell ref="G299:I299"/>
    <mergeCell ref="G298:I298"/>
    <mergeCell ref="G302:I302"/>
    <mergeCell ref="A294:A297"/>
    <mergeCell ref="G295:I295"/>
    <mergeCell ref="A290:A293"/>
    <mergeCell ref="G291:I291"/>
    <mergeCell ref="G290:I290"/>
    <mergeCell ref="G294:I294"/>
    <mergeCell ref="A286:A289"/>
    <mergeCell ref="G287:I287"/>
    <mergeCell ref="A282:A285"/>
    <mergeCell ref="G283:I283"/>
    <mergeCell ref="G282:I282"/>
    <mergeCell ref="G286:I286"/>
    <mergeCell ref="A278:A281"/>
    <mergeCell ref="G279:I279"/>
    <mergeCell ref="A274:A277"/>
    <mergeCell ref="G275:I275"/>
    <mergeCell ref="G274:I274"/>
    <mergeCell ref="G278:I278"/>
    <mergeCell ref="A270:A273"/>
    <mergeCell ref="G271:I271"/>
    <mergeCell ref="A266:A269"/>
    <mergeCell ref="G267:I267"/>
    <mergeCell ref="G266:I266"/>
    <mergeCell ref="G270:I270"/>
    <mergeCell ref="A262:A265"/>
    <mergeCell ref="G263:I263"/>
    <mergeCell ref="A258:A261"/>
    <mergeCell ref="G259:I259"/>
    <mergeCell ref="G262:I262"/>
    <mergeCell ref="G258:I258"/>
    <mergeCell ref="A254:A257"/>
    <mergeCell ref="G255:I255"/>
    <mergeCell ref="A250:A253"/>
    <mergeCell ref="G251:I251"/>
    <mergeCell ref="G250:I250"/>
    <mergeCell ref="G254:I254"/>
    <mergeCell ref="A246:A249"/>
    <mergeCell ref="G247:I247"/>
    <mergeCell ref="A242:A245"/>
    <mergeCell ref="G243:I243"/>
    <mergeCell ref="G246:I246"/>
    <mergeCell ref="G242:I242"/>
    <mergeCell ref="A238:A241"/>
    <mergeCell ref="G239:I239"/>
    <mergeCell ref="A234:A237"/>
    <mergeCell ref="G235:I235"/>
    <mergeCell ref="G234:I234"/>
    <mergeCell ref="G238:I238"/>
    <mergeCell ref="A230:A233"/>
    <mergeCell ref="G231:I231"/>
    <mergeCell ref="A226:A229"/>
    <mergeCell ref="G227:I227"/>
    <mergeCell ref="G226:I226"/>
    <mergeCell ref="G230:I230"/>
    <mergeCell ref="A222:A225"/>
    <mergeCell ref="A218:A221"/>
    <mergeCell ref="G219:I219"/>
    <mergeCell ref="G218:I218"/>
    <mergeCell ref="G222:I222"/>
    <mergeCell ref="A214:A217"/>
    <mergeCell ref="G215:I215"/>
    <mergeCell ref="A210:A213"/>
    <mergeCell ref="G211:I211"/>
    <mergeCell ref="G210:I210"/>
    <mergeCell ref="G214:I214"/>
    <mergeCell ref="G223:I223"/>
    <mergeCell ref="A206:A209"/>
    <mergeCell ref="G207:I207"/>
    <mergeCell ref="A202:A205"/>
    <mergeCell ref="G203:I203"/>
    <mergeCell ref="G202:I202"/>
    <mergeCell ref="G206:I206"/>
    <mergeCell ref="A198:A201"/>
    <mergeCell ref="G199:I199"/>
    <mergeCell ref="A194:A197"/>
    <mergeCell ref="G195:I195"/>
    <mergeCell ref="G194:I194"/>
    <mergeCell ref="G198:I198"/>
    <mergeCell ref="A190:A193"/>
    <mergeCell ref="G191:I191"/>
    <mergeCell ref="A186:A189"/>
    <mergeCell ref="G187:I187"/>
    <mergeCell ref="G186:I186"/>
    <mergeCell ref="G190:I190"/>
    <mergeCell ref="A182:A185"/>
    <mergeCell ref="G183:I183"/>
    <mergeCell ref="A178:A181"/>
    <mergeCell ref="G179:I179"/>
    <mergeCell ref="G178:I178"/>
    <mergeCell ref="G182:I182"/>
    <mergeCell ref="A174:A177"/>
    <mergeCell ref="G175:I175"/>
    <mergeCell ref="A170:A173"/>
    <mergeCell ref="G171:I171"/>
    <mergeCell ref="G174:I174"/>
    <mergeCell ref="G170:I170"/>
    <mergeCell ref="A166:A169"/>
    <mergeCell ref="G167:I167"/>
    <mergeCell ref="A162:A165"/>
    <mergeCell ref="G163:I163"/>
    <mergeCell ref="G162:I162"/>
    <mergeCell ref="G166:I166"/>
    <mergeCell ref="A158:A161"/>
    <mergeCell ref="G159:I159"/>
    <mergeCell ref="A154:A157"/>
    <mergeCell ref="G155:I155"/>
    <mergeCell ref="G154:I154"/>
    <mergeCell ref="G158:I158"/>
    <mergeCell ref="A150:A153"/>
    <mergeCell ref="G151:I151"/>
    <mergeCell ref="A146:A149"/>
    <mergeCell ref="G147:I147"/>
    <mergeCell ref="G150:I150"/>
    <mergeCell ref="G146:I146"/>
    <mergeCell ref="A142:A145"/>
    <mergeCell ref="G143:I143"/>
    <mergeCell ref="A138:A141"/>
    <mergeCell ref="E138:F138"/>
    <mergeCell ref="G138:H138"/>
    <mergeCell ref="G139:I139"/>
    <mergeCell ref="G140:I140"/>
    <mergeCell ref="G142:I142"/>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J9:J11"/>
    <mergeCell ref="K9:K11"/>
    <mergeCell ref="A18:A21"/>
    <mergeCell ref="E18:F18"/>
    <mergeCell ref="G18:I18"/>
    <mergeCell ref="G19:I19"/>
    <mergeCell ref="E20:F20"/>
    <mergeCell ref="G20:I21"/>
    <mergeCell ref="A14:A17"/>
    <mergeCell ref="E14:F14"/>
    <mergeCell ref="G14:H14"/>
    <mergeCell ref="G15:I15"/>
    <mergeCell ref="E16:F16"/>
    <mergeCell ref="G16:I16"/>
    <mergeCell ref="G17:I17"/>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B12:B13"/>
    <mergeCell ref="C12:C13"/>
    <mergeCell ref="D12:D13"/>
    <mergeCell ref="E12:F13"/>
    <mergeCell ref="G12:I13"/>
    <mergeCell ref="H9:H11"/>
    <mergeCell ref="I9:I11"/>
  </mergeCells>
  <dataValidations count="48">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19 B23 B27 B31 B35 B39 B43 B47 B51 B55 B59 B63 B67 B71 B75 B79 B83 B87 B91 B95 B99 B103 B107 B111 B115 B119 B123 B127 B327 B399 B403 B407 B411 B415 C446 B131 B375 B379 B383 B387 B391 B395 B135 B139 B143 B147 B151 B155 B159 B163 B167 B171 B175 B179 B183 B187 B191 B195 B199 B203 B207 B211 B215 B219 B223 B227 B231 B235 B239 B243 B247 B251 B255 B259 B263 B267 B271 B275 B279 B283 B287 B291 B295 B299 B303 B307 B311 B315 B319 B323 B371 B331 B335 B339 B343 B347 B351 B355 B359 B363 B367"/>
    <dataValidation allowBlank="1" showInputMessage="1" showErrorMessage="1" promptTitle="Benefit #3- Payment in-kind" prompt="If there is a benefit #3 and it was paid in-kind, mark this box with an  x._x000a_" sqref="L417 L21 L25 L413 L33 L37 L45 L409 L49 L53 L57 L65 L61 L73 L69 L405 L401 L85 L89 L93 L97 L101 L105 L109 L113 L117 L121 L125 L129 L389 L393 L133 L385 L377 L381 L397 L325 L141 L145 L137 L149 L153 L161 L169 L165 L173 L181 L177 L185 L189 L197 L193 L201 L209 L213 L217 L221 L225 L229 L233 L237 L245 L249 L253 L257 L261 L265 L269 L273 L281 L289 L293 L285 L297 L301 L309 L313 L305 L317 L373 L361 L333 L337 L341 L345 L349 L357 L353 L365 L369 L329"/>
    <dataValidation allowBlank="1" showInputMessage="1" showErrorMessage="1" promptTitle="Benefit #2- Payment in-kind" prompt="If there is a benefit #2 and it was paid in-kind, mark this box with an  x._x000a_" sqref="L416 L20 L24 L29 L32 L36 L41 L412 L48 L52 L56 L60 L64 L68 L408 L72 L404 L84 L88 L92 L96 L100 L104 L108 L112 L116 L120 L124 L128 L388 L277 L392 L396 L368 L376 L380 L400 L384 L140 L136 L144 L148 L152 L160 L157 L168 L164 L172 L176 L180 L184 L188 L192 L196 L204:L205 L200 L208 L212 L216 L220 L224 L228 L232 L240:L241 L236 L244 L248 L252 L256 L260 L264 L268 L132 L272 L280 L284 L288 L292 L296 L300 L304 L308 L312 L324 L316 L372 L336 L332 L340 L344 L348 L352 L356 L360 L364 L328"/>
    <dataValidation allowBlank="1" showInputMessage="1" showErrorMessage="1" promptTitle="Benefit #1- Payment in-kind" prompt="If there is a benefit #1 and it was paid in-kind, mark this box with an  x._x000a_" sqref="L414:L415 L18:L19 L26:L28 L22:L23 L30:L31 L38:L40 L42:L44 L34:L35 L46:L47 L50:L51 L54:L55 L58:L59 L62:L63 L66:L67 L70:L71 L74:L83 L86:L87 L90:L91 L94:L95 L98:L99 L102:L103 L106:L107 L110:L111 L114:L115 L118:L119 L122:L123 L126:L127 L366:L367 L406:L407 L410:L411 L130:L131 L374:L375 L378:L379 L382:L383 L386:L387 L390:L391 L394:L395 L398:L399 L402:L403 L134:L135 L138:L139 L142:L143 L146:L147 L154:L156 L150:L151 L158:L159 L162:L163 L166:L167 L170:L171 L174:L175 L178:L179 L182:L183 L186:L187 L190:L191 L194:L195 L198:L199 L202:L203 L206:L207 L210:L211 L214:L215 L218:L219 L222:L223 L226:L227 L230:L231 L234:L235 L238:L239 L242:L243 L246:L247 L250:L251 L254:L255 L258:L259 L262:L263 L266:L267 L270:L271 L274:L276 L278:L279 L282:L283 L286:L287 L290:L291 L294:L295 L298:L299 L302:L303 L306:L307 L310:L311 L314:L315 L318:L323 L370:L371 L330:L331 L334:L335 L338:L339 L342:L343 L346:L347 L350:L351 L354:L355 L358:L359 L362:L363 L326:L327"/>
    <dataValidation allowBlank="1" showInputMessage="1" showErrorMessage="1" promptTitle="Benefit #3--Payment by Check" prompt="If there is a benefit #3 and it was paid by check, mark an x in this cell._x000a_" sqref="K417 K21 K25 K413 K33 K37 K45 K409 K49 K53 K57 K65 K61 K73 K77 K81 K69 K85 K89 K93 K97 K101 K105 K109 K113 K117 K121 K125 K129 K401 K385 K389 K393 K133 K397 K405 K317 K377 K381 K141 K145 K149 K153 K137 K161 K169 K173 K165 K181 K185 K177 K193 K197 K189 K205 K209 K213 K217 K221 K201 K225 K229 K233 K237 K245 K249 K253 K257 K261 K265 K273 K277 K269 K281 K289 K293 K285 K297 K305 K309 K313 K301 K321 K325 K373 K361 K333 K337 K341 K345 K349 K357 K353 K365 K369 K329"/>
    <dataValidation allowBlank="1" showInputMessage="1" showErrorMessage="1" promptTitle="Benefit #2--Payment by Check" prompt="If there is a benefit #2 and it was paid by check, mark an x in this cell._x000a_" sqref="K416 K20 K24 K29 K32 K36 K44 K41 K48 K52 K56 K60 K64 K68 K412 K72 K408 K84 K88 K92 K96 K100 K104 K108 K112 K116 K120 K124 K128 K388 K392 K396 K404 K324 K400 K372 K376 K380 K384 K140 K144 K148 K152 K136 K160 K157 K168 K172 K164 K180 K184 K176 K192 K196 K188 K204 K208 K212 K216 K220 K200 K224 K228 K232 K240:K241 K236 K244 K248 K252 K256 K260 K264 K272 K132 K268 K280 K288 K292 K284 K296 K304 K308 K312 K300 K316 K364 K332 K336 K340 K344 K348 K356 K352 K360 K368 K328"/>
    <dataValidation allowBlank="1" showInputMessage="1" showErrorMessage="1" promptTitle="Benefit #1--Payment by Check" prompt="If there is a benefit #1 and it was paid by check, mark an x in this cell._x000a_" sqref="K414:K415 K18:K19 K26:K28 K22:K23 K30:K31 K38:K40 K42:K43 K34:K35 K46:K47 K50:K51 K54:K55 K58:K59 K62:K63 K66:K67 K70:K71 K74:K76 K78:K80 K82:K83 K86:K87 K90:K91 K94:K95 K98:K99 K102:K103 K106:K107 K110:K111 K114:K115 K118:K119 K122:K123 K126:K127 K402:K403 K406:K407 K410:K411 K130:K131 K374:K375 K378:K379 K314:K315 K382:K383 K386:K387 K390:K391 K394:K395 K398:K399 K134:K135 K138:K139 K142:K143 K146:K147 K150:K151 K154:K156 K158:K159 K166:K167 K170:K171 K162:K163 K178:K179 K182:K183 K174:K175 K190:K191 K194:K195 K186:K187 K202:K203 K206:K207 K210:K211 K214:K215 K218:K219 K198:K199 K222:K223 K226:K227 K230:K231 K234:K235 K238:K239 K242:K243 K246:K247 K250:K251 K254:K255 K258:K259 K262:K263 K270:K271 K274:K276 K266:K267 K278:K279 K286:K287 K290:K291 K282:K283 K294:K295 K302:K303 K306:K307 K310:K311 K298:K299 K318:K320 K322:K323 K370:K371 K362:K363 K330:K331 K334:K335 K338:K339 K342:K343 K346:K347 K354:K355 K350:K351 K358:K359 K366:K367 K326:K327"/>
    <dataValidation allowBlank="1" showInputMessage="1" showErrorMessage="1" promptTitle="Benefit #3 Description" prompt="Benefit #3 description is listed here" sqref="J17 J413 J25 J29 J33 J37 J41 J45 J49 J53 J57 J61 J65 J69 J73 J77 J81 J85 J89 J93 J97 J101 J105 J109 J113 J117 J121 J125 J129 J133 J385 J389 J397 J393 J417 J401 J405 J409 J21 J329 J377 J381 J137 J141 J145 J149 J153 J157 J161 J165 J169 J173 J177 J181 J185 J189 J193 J197 J201 J205 J209 J213 J217 J221 J225 J229 J233 J237 J241 J245 J249 J253 J257 J261 J265 J269 J273 J277 J281 J285 J289 J293 J297 J301 J305 J309 J313 J317 J321 J325 J333 J337 J341 J345 J349 J353 J357 J361 J365 J369 J373"/>
    <dataValidation allowBlank="1" showInputMessage="1" showErrorMessage="1" promptTitle="Benefit #3 Total Amount" prompt="The total amount of Benefit #3 is entered here." sqref="M417 M21 M25 M413 M33 M37 M45 M409 M49 M53 M57 M65 M61 M73 M69 M405 M401 M85 M89 M93 M97 M101 M105 M109 M113 M117 M121 M125 M129 M389 M393 M133 M385 M377 M381 M397 M325 M141 M145 M137 M149 M153 M161 M169 M165 M173 M181 M177 M185 M189 M197 M193 M201 M209 M213 M217 M221 M225 M229 M233 M237 M245 M249 M253 M257 M261 M265 M269 M273 M281 M289 M293 M285 M297 M301 M309 M313 M305 M317 M373 M361 M333 M337 M341 M345 M349 M357 M353 M365 M369 M329:N329"/>
    <dataValidation allowBlank="1" showInputMessage="1" showErrorMessage="1" promptTitle="Benefit #2 Total Amount" prompt="The total amount of Benefit #2 is entered here." sqref="M416 M20 M24 M29 M32 M36 M41 M412 M48 M52 M56 M60 M64 M68 M72 M408 M404 M84 M88 M92 M96 M100 M104 M108 M112 M116 M120 M124 M128 M388 M132 M392 M396 M368 M376 M380 M400 M384 M140 M136 M144 M148 M152 M160 M157 M168 M164 M172 M176 M180 M184 M188 M192 M196 M204:M205 M200 M208 M212 M216 M220 M224 M228 M232 M240:M241 M236 M244 M248 M252 M256 M260 M264 M268 M276:M277 M272 M280 M284 M288 M292 M296 M300 M304 M308 M312 M324 M316 M372 M336 M332 M340 M344 M348 M352 M356 M360 M364 M328:N328"/>
    <dataValidation allowBlank="1" showInputMessage="1" showErrorMessage="1" promptTitle="Benefit #2 Description" prompt="Benefit #2 description is listed here" sqref="J16 J412 J24 J28 J32 J36 J40 J44 J48 J52 J56 J60 J64 J68 J72 J76 J80 J84 J88 J92 J96 J100 J104 J108 J112 J116 J120 J124 J128 J132 J384 J388 J396 J392 J416 J400 J404 J408 J20 J328 J376 J380 J136 J140 J144 J148 J152 J156 J160 J164 J168 J172 J176 J180 J184 J188 J192 J196 J200 J204 J208 J212 J216 J220 J224 J228 J232 J236 J240 J244 J248 J252 J256 J260 J264 J268 J272 J276 J280 J284 J288 J292 J296 J300 J304 J308 J312 J316 J320 J324 J332 J336 J340 J344 J348 J352 J356 J360 J364 J368 J372"/>
    <dataValidation allowBlank="1" showInputMessage="1" showErrorMessage="1" promptTitle="Benefit #1 Total Amount" prompt="The total amount of Benefit #1 is entered here." sqref="M414:M415 M18:M19 M26:M28 M22:M23 M30:M31 M38:M40 M42:M44 M34:M35 M46:M47 M50:M51 M54:M55 M58:M59 M62:M63 M66:M67 M70:M71 M74:M83 M86:M87 M90:M91 M94:M95 M98:M99 M102:M103 M106:M107 M110:M111 M114:M115 M118:M119 M122:M123 M126:M127 M366:M367 M406:M407 M410:M411 M130:M131 M374:M375 M378:M379 M382:M383 M386:M387 M390:M391 M394:M395 M398:M399 M402:M403 M134:M135 M138:M139 M142:M143 M146:M147 M154:M156 M150:M151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23 M370:M371 M330:M331 M334:M335 M338:M339 M342:M343 M346:M347 M350:M351 M354:M355 M358:M359 M362:M363 M326:M327 N327"/>
    <dataValidation allowBlank="1" showInputMessage="1" showErrorMessage="1" promptTitle="Benefit#1 Description" prompt="Benefit Description for Entry #1 is listed here." sqref="J15 J410:J411 J22:J23 J26:J27 J30:J31 J34:J35 J38:J39 J42:J43 J46:J47 J50:J51 J54:J55 J58:J59 J62:J63 J66:J67 J70:J71 J74:J75 J78:J79 J82:J83 J86:J87 J90:J91 J94:J95 J98:J99 J102:J103 J106:J107 J110:J111 J114:J115 J118:J119 J122:J123 J126:J127 J130:J131 J382:J383 J386:J387 J394:J395 J402:J403 J414:J415 J398:J399 J390:J391 J406:J407 J18:J19 J326:J327 J374:J375 J378:J379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30:J331 J334:J335 J338:J339 J342:J343 J346:J347 J350:J351 J354:J355 J358:J359 J362:J363 J366:J367 J370:J371"/>
    <dataValidation allowBlank="1" showInputMessage="1" showErrorMessage="1" promptTitle="Travel Date(s)" prompt="List the dates of travel here expressed in the format MM/DD/YYYY-MM/DD/YYYY." sqref="F417 F21 F25 F29 F33 F37 F41 F45 F49 F53 F57 F61 F65 F69 F73 F77 F81 F85 F89 F93 F97 F101 F105 F109 F113 F117 F377 F121 F129 F325 F381 F385 F389 F393 F397 F401 F405 F409 F413 F125 F365 F133 F137 F141 F145 F149 F153 F157 F161 F165 F169 F173 F177 F181 F185 F189 F193 F197 F201 F205 F209 F213 F217 F221 F225 F229 F233 F237 F241 F245 F329 F249 F257 F261 F265 F269 F273 F277 F281 F285 F289 F293 F297 F301 F305 F309 F313 F317 F321 F369 F373 F333 F337 F341 F345 F349 F353 F357 F361 F253"/>
    <dataValidation type="date" allowBlank="1" showInputMessage="1" showErrorMessage="1" errorTitle="Data Entry Error" error="Please enter date using MM/DD/YYYY" promptTitle="Event Ending Date" prompt="List Event ending date here using the format MM/DD/YYYY." sqref="D417 D21 D25 D29 D33 D37 D41 D45 D49 D53 D57 D61 D65 D69 D73 D77 D81 D329 D85 D93 D97 D101 D105 D109 D113 D117 D377 D121 D129 D325 D381 D385 D389 D393 D397 D401 D405 D409 D413 D125 D365 D133 D137 D141 D145 D149 D153 D157 D161 D165 D169 D173 D177 D181 D185 D189 D193 D197 D201 D205 D209 D213 D217 D221 D225 D229 D233 D237 D241 D245 D89 D249 D257 D261 D265 D269 D273 D277 D281 D285 D289 D293 D297 D301 D305 D309 D313 D317 D321 D369 D373 D333 D337 D341 D345 D349 D353 D357 D361 D253">
      <formula1>40179</formula1>
      <formula2>73051</formula2>
    </dataValidation>
    <dataValidation allowBlank="1" showInputMessage="1" showErrorMessage="1" promptTitle="Event Sponsor" prompt="List the event sponsor here." sqref="C417 C21 C25 C29 C33 C37 C41 C45 C49 C53 C57 C61 C65 C69 C73 C77 C81 C85 C89 C93 C97 C101 C105 C109 C113 C117 C377 C121 C129 C325 C381 C385 C389 C393 C397 C401 C405 C409 C413 C125 C365 C133 C137 C141 C145 C149 C153 C157 C161 C165 C169 C173 C177 C181 C185 C189 C193 C197 C201 C205 C209 C213 C217 C221 C225 C229 C233 C237 C241 C245 C249 C253 C257 C261 C265 C269 C273 C277 C281 C285 C289 C293 C297 C301 C305 C309 C313 C317 C321 C369 C373 C333 C337 C341 C345 C349 C353 C357 C361 C329"/>
    <dataValidation allowBlank="1" showInputMessage="1" showErrorMessage="1" promptTitle="Traveler Title" prompt="List traveler's title here." sqref="B417 B21 B25 B29 B33 B37 B41 B45 B49 B53 B57 B61 B65 B69 B73 B77 B81 B85 B89 B93 B97 B101 B105 B109 B113 B117 B377 B121 B129 B325 B381 B385 B389 B393 B397 B401 B405 B409 B413 B125 B329 B133 B137 B141 B145 B149 B153 B157 B161 B165 B169 B173 B177 B181 B185 B189 B193 B197 B201 B205 B209 B213 B217 B221 B225 B229 B233 B237 B241 B245 B249 B253 B257 B261 B265 B269 B273 B277 B281 B285 B289 B293 B297 B301 B305 B309 B313 B317 B321 B369 B373 B333 B337 B341 B345 B349 B353 B357 B361 B365"/>
    <dataValidation allowBlank="1" showInputMessage="1" showErrorMessage="1" promptTitle="Location " prompt="List location of event here." sqref="F415 F19 F23 F27 F31 F35 F39 F43 F47 F51 F55 F59 F63 F67 F71 F75 F79 F327 F83 F91 F95 F99 F103 F107 F111 F115 F119 F123 F127 F367 F403 F407 F411 F131 F375 F379 F383 F387 F391 F395 F399 F135 F139 F143 F147 F151 F155 F159 F163 F167 F171 F175 F179 F183 F187 F191 F195 F199 F203 F207 F211 F215 F219 F223 F227 F231 F235 F239 F243 F87 F247 F255 F259 F263 F267 F271 F275 F279 F283 F287 F291 F295 F299 F303 F307 F311 F315 F319 F323 F371 F331 F335 F339 F343 F347 F351 F355 F359 F363 F251"/>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27 D31 D35 D39 D43 D47 D51 D55 D59 D63 D67 D71 D75 D79 D327 D83 D91 D95 D99 D103 D107 D111 D115 D119 D123 D127 D367 D403 D407 D411 D131 D375 D379 D383 D387 D391 D395 D399 D135 D139 D143 D147 D151 D155 D159 D163 D167 D171 D175 D179 D183 D187 D191 D195 D199 D203 D207 D211 D215 D219 D223 D227 D231 D235 D239 D243 D87 D247 D255 D259 D263 D267 D271 D275 D279 D283 D287 D291 D295 D299 D303 D307 D311 D315 D319 D323 D371 D331 D335 D339 D343 D347 D351 D355 D359 D363 D251">
      <formula1>40179</formula1>
      <formula2>73051</formula2>
    </dataValidation>
    <dataValidation allowBlank="1" showInputMessage="1" showErrorMessage="1" promptTitle="Event Description" prompt="Provide event description (e.g. title of the conference) here." sqref="C415 C19 C23 C27 C31 C35 C39 C43 C47 C51 C55 C59 C63 C67 C71 C75 C79 C83 C87 C91 C95 C99 C103 C107 C111 C115 C119 C123 C127 C367 C403 C407 C411 C131 C375 C379 C383 C387 C391 C395 C399 C135 C139 C143 C147 C151 C155 C159 C163 C167 C171 C175 C179 C183 C187 C191 C195 C199 C203 C207 C211 C215 C219 C223 C227 C231 C235 C239 C243 C247 C251 C255 C259 C263 C267 C271 C275 C279 C283 C287 C291 C295 C299 C303 C307 C311 C315 C319 C323 C371 C331 C335 C339 C343 C347 C351 C355 C359 C363 C327"/>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 Source" prompt="List the benefit source here." sqref="G407:I407 G17:I17 G415:I415 G411:I411 G25:I25 G29:I29 G23:I23 G19:I19 G33:I33 G37:I37 G41:I41 G45:I45 G49:I49 G53:I53 G57:I57 G61:I61 G65:I65 G69:I69 G73:I73 G77:I77 G81:I81 G85:I85 G89:I89 G93:I93 G97:I97 G101:I101 G105:I105 G109:I109 G113:I113 G117:I117 G121:I121 G15:I15 G129:I129 G133:I133 G125:I125 G275 G375:I375 G379:I379 G383:I383 G387:I387 G391:I391 G395:I395 G399:I399 G279 G377:I377 G381:I381 G385:I385 G389:I389 G393:I393 G397:I397 G401:I401 G405:I405 G409:I409 G413:I413 G417:I417 G27:I27 G31:I31 G35:I35 G39:I39 G43:I43 G47:I47 G51:I51 G55:I55 G59:I59 G63:I63 G67:I67 G71:I71 G75:I75 G79:I79 G83:I83 G87:I87 G91:I91 G95:I95 G99:I99 G103:I103 G107:I107 G111:I111 G115:I115 G119:I119 G123:I123 G127:I127 G283 G403:I403 G287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291 G295 G307 G299 G303 G319 G311 G359 G315 G323 G135:I135 G131:I131 G139 G143 G147 G151 G163 G155 G159 G175 G167 G171 G179 G183 G187 G191 G195 G199 G203 G207 G211 G215 G363 G219 G227 G231 G235 G247 G239 G243 G251 G263 G267 G255 G259 G271 G327:I327 G367 G333:I333 G337:I337 G341:I341 G345:I345 G349:I349 G353:I353 G357:I357 G361:I361 G365:I365 G369:I369 G373:I373 G331 G371 G335 G339 G343 G347 G351 G355 G223"/>
  </dataValidations>
  <hyperlinks>
    <hyperlink ref="D11"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7"/>
  <sheetViews>
    <sheetView topLeftCell="A44" workbookViewId="0">
      <selection activeCell="C28" sqref="C28"/>
    </sheetView>
  </sheetViews>
  <sheetFormatPr defaultColWidth="8.88671875" defaultRowHeight="13.2" x14ac:dyDescent="0.25"/>
  <cols>
    <col min="1" max="1" width="3.88671875" style="73" customWidth="1"/>
    <col min="2" max="2" width="16.109375" style="73" customWidth="1"/>
    <col min="3" max="3" width="17.6640625" style="73" customWidth="1"/>
    <col min="4" max="4" width="14.44140625" style="73" customWidth="1"/>
    <col min="5" max="5" width="18.6640625" style="73" hidden="1" customWidth="1"/>
    <col min="6" max="6" width="17.109375" style="73" customWidth="1"/>
    <col min="7" max="7" width="3" style="73" customWidth="1"/>
    <col min="8" max="8" width="11.33203125" style="73" customWidth="1"/>
    <col min="9" max="9" width="3" style="73" customWidth="1"/>
    <col min="10" max="10" width="12.33203125" style="73" customWidth="1"/>
    <col min="11" max="11" width="9.109375" style="73" customWidth="1"/>
    <col min="12" max="12" width="8.88671875" style="73" customWidth="1"/>
    <col min="13" max="13" width="12.33203125" style="73" bestFit="1" customWidth="1"/>
    <col min="14" max="14" width="0.109375" style="73" customWidth="1"/>
    <col min="15" max="15" width="8.88671875" style="73"/>
    <col min="16" max="16" width="20.33203125" style="73" bestFit="1" customWidth="1"/>
    <col min="17" max="20" width="8.88671875" style="73"/>
    <col min="21" max="21" width="9.44140625" style="73" customWidth="1"/>
    <col min="22" max="22" width="13.6640625" style="47" customWidth="1"/>
    <col min="23" max="16384" width="8.88671875" style="73"/>
  </cols>
  <sheetData>
    <row r="1" spans="1:19" s="73" customFormat="1" hidden="1" x14ac:dyDescent="0.25"/>
    <row r="2" spans="1:19" s="73" customFormat="1" x14ac:dyDescent="0.25">
      <c r="J2" s="366" t="s">
        <v>26</v>
      </c>
      <c r="K2" s="367"/>
      <c r="L2" s="367"/>
      <c r="M2" s="367"/>
      <c r="P2" s="369"/>
      <c r="Q2" s="369"/>
      <c r="R2" s="369"/>
      <c r="S2" s="369"/>
    </row>
    <row r="3" spans="1:19" s="73" customFormat="1" x14ac:dyDescent="0.25">
      <c r="J3" s="367"/>
      <c r="K3" s="367"/>
      <c r="L3" s="367"/>
      <c r="M3" s="367"/>
      <c r="P3" s="370"/>
      <c r="Q3" s="370"/>
      <c r="R3" s="370"/>
      <c r="S3" s="370"/>
    </row>
    <row r="4" spans="1:19" s="73" customFormat="1" ht="13.8" thickBot="1" x14ac:dyDescent="0.3">
      <c r="A4" s="78"/>
      <c r="B4" s="78"/>
      <c r="C4" s="78"/>
      <c r="D4" s="78"/>
      <c r="E4" s="78"/>
      <c r="F4" s="78"/>
      <c r="G4" s="78"/>
      <c r="H4" s="78"/>
      <c r="I4" s="78"/>
      <c r="J4" s="368"/>
      <c r="K4" s="368"/>
      <c r="L4" s="368"/>
      <c r="M4" s="368"/>
      <c r="P4" s="371"/>
      <c r="Q4" s="371"/>
      <c r="R4" s="371"/>
      <c r="S4" s="371"/>
    </row>
    <row r="5" spans="1:19" s="73" customFormat="1" ht="30" customHeight="1" thickTop="1" thickBot="1" x14ac:dyDescent="0.3">
      <c r="A5" s="372" t="s">
        <v>58</v>
      </c>
      <c r="B5" s="373"/>
      <c r="C5" s="373"/>
      <c r="D5" s="373"/>
      <c r="E5" s="373"/>
      <c r="F5" s="373"/>
      <c r="G5" s="373"/>
      <c r="H5" s="373"/>
      <c r="I5" s="373"/>
      <c r="J5" s="373"/>
      <c r="K5" s="373"/>
      <c r="L5" s="373"/>
      <c r="M5" s="373"/>
      <c r="N5" s="16"/>
      <c r="O5" s="78"/>
      <c r="Q5" s="5"/>
    </row>
    <row r="6" spans="1:19" s="73" customFormat="1" ht="13.5" customHeight="1" thickTop="1" x14ac:dyDescent="0.25">
      <c r="A6" s="374" t="s">
        <v>5</v>
      </c>
      <c r="B6" s="376" t="s">
        <v>36</v>
      </c>
      <c r="C6" s="377"/>
      <c r="D6" s="377"/>
      <c r="E6" s="377"/>
      <c r="F6" s="377"/>
      <c r="G6" s="377"/>
      <c r="H6" s="377"/>
      <c r="I6" s="377"/>
      <c r="J6" s="378"/>
      <c r="K6" s="17" t="s">
        <v>14</v>
      </c>
      <c r="L6" s="17" t="s">
        <v>6</v>
      </c>
      <c r="M6" s="17" t="s">
        <v>13</v>
      </c>
      <c r="N6" s="6"/>
      <c r="O6" s="78"/>
    </row>
    <row r="7" spans="1:19" s="73" customFormat="1" ht="20.25" customHeight="1" thickBot="1" x14ac:dyDescent="0.3">
      <c r="A7" s="374"/>
      <c r="B7" s="379"/>
      <c r="C7" s="380"/>
      <c r="D7" s="380"/>
      <c r="E7" s="380"/>
      <c r="F7" s="380"/>
      <c r="G7" s="380"/>
      <c r="H7" s="380"/>
      <c r="I7" s="380"/>
      <c r="J7" s="381"/>
      <c r="K7" s="36">
        <v>1</v>
      </c>
      <c r="L7" s="37">
        <v>1</v>
      </c>
      <c r="M7" s="38">
        <v>2019</v>
      </c>
      <c r="N7" s="39"/>
      <c r="O7" s="78"/>
    </row>
    <row r="8" spans="1:19" s="73" customFormat="1" ht="27.75" customHeight="1" thickTop="1" thickBot="1" x14ac:dyDescent="0.3">
      <c r="A8" s="374"/>
      <c r="B8" s="382" t="s">
        <v>21</v>
      </c>
      <c r="C8" s="383"/>
      <c r="D8" s="383"/>
      <c r="E8" s="383"/>
      <c r="F8" s="383"/>
      <c r="G8" s="384"/>
      <c r="H8" s="384"/>
      <c r="I8" s="384"/>
      <c r="J8" s="384"/>
      <c r="K8" s="384"/>
      <c r="L8" s="383"/>
      <c r="M8" s="383"/>
      <c r="N8" s="385"/>
      <c r="O8" s="78"/>
    </row>
    <row r="9" spans="1:19" s="73" customFormat="1" ht="18" customHeight="1" thickTop="1" x14ac:dyDescent="0.3">
      <c r="A9" s="374"/>
      <c r="B9" s="386" t="s">
        <v>40</v>
      </c>
      <c r="C9" s="361"/>
      <c r="D9" s="361"/>
      <c r="E9" s="361"/>
      <c r="F9" s="361"/>
      <c r="G9" s="387"/>
      <c r="H9" s="344" t="str">
        <f>"REPORTING PERIOD: "&amp;Q422</f>
        <v>REPORTING PERIOD: OCTOBER 1, 2018- MARCH 31, 2019</v>
      </c>
      <c r="I9" s="347" t="s">
        <v>44</v>
      </c>
      <c r="J9" s="350" t="str">
        <f>"REPORTING PERIOD: "&amp;Q423</f>
        <v>REPORTING PERIOD: APRIL 1 - SEPTEMBER 30, 2019</v>
      </c>
      <c r="K9" s="353"/>
      <c r="L9" s="356" t="s">
        <v>4</v>
      </c>
      <c r="M9" s="357"/>
      <c r="N9" s="18"/>
      <c r="O9" s="15"/>
      <c r="P9" s="78"/>
    </row>
    <row r="10" spans="1:19" s="73" customFormat="1" ht="15.75" customHeight="1" x14ac:dyDescent="0.25">
      <c r="A10" s="374"/>
      <c r="B10" s="360" t="s">
        <v>57</v>
      </c>
      <c r="C10" s="361"/>
      <c r="D10" s="361"/>
      <c r="E10" s="361"/>
      <c r="F10" s="362"/>
      <c r="G10" s="388"/>
      <c r="H10" s="345"/>
      <c r="I10" s="348"/>
      <c r="J10" s="351"/>
      <c r="K10" s="354"/>
      <c r="L10" s="356"/>
      <c r="M10" s="357"/>
      <c r="N10" s="18"/>
      <c r="O10" s="15"/>
      <c r="P10" s="78"/>
    </row>
    <row r="11" spans="1:19" s="73" customFormat="1" ht="13.8" thickBot="1" x14ac:dyDescent="0.3">
      <c r="A11" s="374"/>
      <c r="B11" s="34" t="s">
        <v>15</v>
      </c>
      <c r="C11" s="35" t="s">
        <v>148</v>
      </c>
      <c r="D11" s="363" t="s">
        <v>149</v>
      </c>
      <c r="E11" s="364"/>
      <c r="F11" s="365"/>
      <c r="G11" s="389"/>
      <c r="H11" s="346"/>
      <c r="I11" s="349"/>
      <c r="J11" s="352"/>
      <c r="K11" s="355"/>
      <c r="L11" s="358"/>
      <c r="M11" s="359"/>
      <c r="N11" s="19"/>
      <c r="O11" s="15"/>
      <c r="P11" s="78"/>
    </row>
    <row r="12" spans="1:19" s="73" customFormat="1" ht="13.8" thickTop="1" x14ac:dyDescent="0.25">
      <c r="A12" s="374"/>
      <c r="B12" s="328" t="s">
        <v>20</v>
      </c>
      <c r="C12" s="330" t="s">
        <v>23</v>
      </c>
      <c r="D12" s="332" t="s">
        <v>16</v>
      </c>
      <c r="E12" s="334" t="s">
        <v>10</v>
      </c>
      <c r="F12" s="335"/>
      <c r="G12" s="338" t="s">
        <v>24</v>
      </c>
      <c r="H12" s="339"/>
      <c r="I12" s="340"/>
      <c r="J12" s="330" t="s">
        <v>25</v>
      </c>
      <c r="K12" s="390" t="s">
        <v>28</v>
      </c>
      <c r="L12" s="392" t="s">
        <v>27</v>
      </c>
      <c r="M12" s="332" t="s">
        <v>3</v>
      </c>
      <c r="N12" s="20"/>
      <c r="O12" s="78"/>
    </row>
    <row r="13" spans="1:19" s="73" customFormat="1" ht="34.5" customHeight="1" thickBot="1" x14ac:dyDescent="0.3">
      <c r="A13" s="375"/>
      <c r="B13" s="329"/>
      <c r="C13" s="331"/>
      <c r="D13" s="333"/>
      <c r="E13" s="336"/>
      <c r="F13" s="337"/>
      <c r="G13" s="341"/>
      <c r="H13" s="342"/>
      <c r="I13" s="343"/>
      <c r="J13" s="394"/>
      <c r="K13" s="391"/>
      <c r="L13" s="393"/>
      <c r="M13" s="394"/>
      <c r="N13" s="21"/>
      <c r="O13" s="78"/>
      <c r="S13" s="73" t="s">
        <v>47</v>
      </c>
    </row>
    <row r="14" spans="1:19" s="73" customFormat="1" ht="21.6" thickTop="1" thickBot="1" x14ac:dyDescent="0.3">
      <c r="A14" s="317" t="s">
        <v>7</v>
      </c>
      <c r="B14" s="76" t="s">
        <v>29</v>
      </c>
      <c r="C14" s="76" t="s">
        <v>31</v>
      </c>
      <c r="D14" s="76" t="s">
        <v>18</v>
      </c>
      <c r="E14" s="320" t="s">
        <v>33</v>
      </c>
      <c r="F14" s="320"/>
      <c r="G14" s="293" t="s">
        <v>24</v>
      </c>
      <c r="H14" s="294"/>
      <c r="I14" s="45"/>
      <c r="J14" s="52"/>
      <c r="K14" s="52"/>
      <c r="L14" s="52"/>
      <c r="M14" s="52"/>
      <c r="N14" s="2"/>
    </row>
    <row r="15" spans="1:19" s="73" customFormat="1" ht="21" customHeight="1" thickBot="1" x14ac:dyDescent="0.3">
      <c r="A15" s="318"/>
      <c r="B15" s="53" t="s">
        <v>42</v>
      </c>
      <c r="C15" s="53" t="s">
        <v>19</v>
      </c>
      <c r="D15" s="54">
        <v>40766</v>
      </c>
      <c r="E15" s="55"/>
      <c r="F15" s="56" t="s">
        <v>11</v>
      </c>
      <c r="G15" s="321" t="s">
        <v>35</v>
      </c>
      <c r="H15" s="322"/>
      <c r="I15" s="323"/>
      <c r="J15" s="40" t="s">
        <v>37</v>
      </c>
      <c r="K15" s="57"/>
      <c r="L15" s="58" t="s">
        <v>1</v>
      </c>
      <c r="M15" s="59">
        <v>280</v>
      </c>
      <c r="N15" s="2"/>
      <c r="O15" s="78"/>
    </row>
    <row r="16" spans="1:19" s="73" customFormat="1" ht="21" thickBot="1" x14ac:dyDescent="0.3">
      <c r="A16" s="318"/>
      <c r="B16" s="77" t="s">
        <v>30</v>
      </c>
      <c r="C16" s="77" t="s">
        <v>32</v>
      </c>
      <c r="D16" s="77" t="s">
        <v>17</v>
      </c>
      <c r="E16" s="324" t="s">
        <v>34</v>
      </c>
      <c r="F16" s="324"/>
      <c r="G16" s="325"/>
      <c r="H16" s="326"/>
      <c r="I16" s="327"/>
      <c r="J16" s="12" t="s">
        <v>38</v>
      </c>
      <c r="K16" s="58" t="s">
        <v>1</v>
      </c>
      <c r="L16" s="60"/>
      <c r="M16" s="61">
        <v>825</v>
      </c>
      <c r="N16" s="20"/>
    </row>
    <row r="17" spans="1:22" ht="13.8" thickBot="1" x14ac:dyDescent="0.3">
      <c r="A17" s="319"/>
      <c r="B17" s="62" t="s">
        <v>8</v>
      </c>
      <c r="C17" s="62" t="s">
        <v>9</v>
      </c>
      <c r="D17" s="54">
        <v>40767</v>
      </c>
      <c r="E17" s="63" t="s">
        <v>2</v>
      </c>
      <c r="F17" s="56" t="s">
        <v>12</v>
      </c>
      <c r="G17" s="302"/>
      <c r="H17" s="303"/>
      <c r="I17" s="304"/>
      <c r="J17" s="12" t="s">
        <v>39</v>
      </c>
      <c r="K17" s="64"/>
      <c r="L17" s="64" t="s">
        <v>1</v>
      </c>
      <c r="M17" s="65">
        <v>120</v>
      </c>
      <c r="N17" s="2"/>
      <c r="V17" s="73"/>
    </row>
    <row r="18" spans="1:22" ht="23.25" customHeight="1" thickTop="1" x14ac:dyDescent="0.25">
      <c r="A18" s="290">
        <f>1</f>
        <v>1</v>
      </c>
      <c r="B18" s="74" t="s">
        <v>29</v>
      </c>
      <c r="C18" s="74" t="s">
        <v>31</v>
      </c>
      <c r="D18" s="74" t="s">
        <v>18</v>
      </c>
      <c r="E18" s="293" t="s">
        <v>33</v>
      </c>
      <c r="F18" s="293"/>
      <c r="G18" s="309" t="s">
        <v>24</v>
      </c>
      <c r="H18" s="310"/>
      <c r="I18" s="311"/>
      <c r="J18" s="42" t="s">
        <v>0</v>
      </c>
      <c r="K18" s="43"/>
      <c r="L18" s="43"/>
      <c r="M18" s="44"/>
      <c r="N18" s="2"/>
      <c r="V18" s="48"/>
    </row>
    <row r="19" spans="1:22" ht="30.6" x14ac:dyDescent="0.25">
      <c r="A19" s="307"/>
      <c r="B19" s="7" t="s">
        <v>150</v>
      </c>
      <c r="C19" s="7" t="s">
        <v>152</v>
      </c>
      <c r="D19" s="4">
        <v>43551</v>
      </c>
      <c r="E19" s="7"/>
      <c r="F19" s="7" t="s">
        <v>153</v>
      </c>
      <c r="G19" s="295" t="s">
        <v>156</v>
      </c>
      <c r="H19" s="296"/>
      <c r="I19" s="297"/>
      <c r="J19" s="40" t="s">
        <v>37</v>
      </c>
      <c r="K19" s="40"/>
      <c r="L19" s="64" t="s">
        <v>1</v>
      </c>
      <c r="M19" s="65">
        <v>319</v>
      </c>
      <c r="N19" s="2"/>
      <c r="V19" s="49"/>
    </row>
    <row r="20" spans="1:22" ht="20.399999999999999" x14ac:dyDescent="0.25">
      <c r="A20" s="307"/>
      <c r="B20" s="75" t="s">
        <v>30</v>
      </c>
      <c r="C20" s="75" t="s">
        <v>32</v>
      </c>
      <c r="D20" s="75" t="s">
        <v>17</v>
      </c>
      <c r="E20" s="298" t="s">
        <v>34</v>
      </c>
      <c r="F20" s="298"/>
      <c r="G20" s="299"/>
      <c r="H20" s="300"/>
      <c r="I20" s="301"/>
      <c r="J20" s="12" t="s">
        <v>38</v>
      </c>
      <c r="K20" s="13"/>
      <c r="L20" s="64" t="s">
        <v>1</v>
      </c>
      <c r="M20" s="65">
        <v>281</v>
      </c>
      <c r="N20" s="2"/>
      <c r="V20" s="50"/>
    </row>
    <row r="21" spans="1:22" ht="13.8" thickBot="1" x14ac:dyDescent="0.3">
      <c r="A21" s="308"/>
      <c r="B21" s="8" t="s">
        <v>151</v>
      </c>
      <c r="C21" s="8" t="s">
        <v>154</v>
      </c>
      <c r="D21" s="80">
        <v>43554</v>
      </c>
      <c r="E21" s="10" t="s">
        <v>2</v>
      </c>
      <c r="F21" s="11" t="s">
        <v>155</v>
      </c>
      <c r="G21" s="314"/>
      <c r="H21" s="315"/>
      <c r="I21" s="316"/>
      <c r="J21" s="12" t="s">
        <v>39</v>
      </c>
      <c r="K21" s="13"/>
      <c r="L21" s="64"/>
      <c r="M21" s="65"/>
      <c r="N21" s="2"/>
      <c r="V21" s="50"/>
    </row>
    <row r="22" spans="1:22" ht="21.6" thickTop="1" thickBot="1" x14ac:dyDescent="0.3">
      <c r="A22" s="290">
        <f>A18+1</f>
        <v>2</v>
      </c>
      <c r="B22" s="74" t="s">
        <v>29</v>
      </c>
      <c r="C22" s="74" t="s">
        <v>31</v>
      </c>
      <c r="D22" s="74" t="s">
        <v>18</v>
      </c>
      <c r="E22" s="293" t="s">
        <v>33</v>
      </c>
      <c r="F22" s="293"/>
      <c r="G22" s="293" t="s">
        <v>24</v>
      </c>
      <c r="H22" s="294"/>
      <c r="I22" s="45"/>
      <c r="J22" s="42" t="s">
        <v>0</v>
      </c>
      <c r="K22" s="43"/>
      <c r="L22" s="84"/>
      <c r="M22" s="44"/>
      <c r="N22" s="2"/>
      <c r="V22" s="50"/>
    </row>
    <row r="23" spans="1:22" ht="31.2" thickBot="1" x14ac:dyDescent="0.3">
      <c r="A23" s="291"/>
      <c r="B23" s="7" t="s">
        <v>150</v>
      </c>
      <c r="C23" s="7" t="s">
        <v>157</v>
      </c>
      <c r="D23" s="4">
        <v>43572</v>
      </c>
      <c r="E23" s="7"/>
      <c r="F23" s="7" t="s">
        <v>158</v>
      </c>
      <c r="G23" s="295" t="s">
        <v>156</v>
      </c>
      <c r="H23" s="296"/>
      <c r="I23" s="297"/>
      <c r="J23" s="40" t="s">
        <v>37</v>
      </c>
      <c r="K23" s="40"/>
      <c r="L23" s="85" t="s">
        <v>1</v>
      </c>
      <c r="M23" s="65">
        <v>437</v>
      </c>
      <c r="N23" s="2"/>
      <c r="V23" s="50"/>
    </row>
    <row r="24" spans="1:22" ht="21" thickBot="1" x14ac:dyDescent="0.3">
      <c r="A24" s="291"/>
      <c r="B24" s="75" t="s">
        <v>30</v>
      </c>
      <c r="C24" s="75" t="s">
        <v>32</v>
      </c>
      <c r="D24" s="75" t="s">
        <v>17</v>
      </c>
      <c r="E24" s="298" t="s">
        <v>34</v>
      </c>
      <c r="F24" s="298"/>
      <c r="G24" s="299"/>
      <c r="H24" s="300"/>
      <c r="I24" s="301"/>
      <c r="J24" s="12" t="s">
        <v>38</v>
      </c>
      <c r="K24" s="13"/>
      <c r="L24" s="86" t="s">
        <v>1</v>
      </c>
      <c r="M24" s="65">
        <v>311</v>
      </c>
      <c r="N24" s="2"/>
      <c r="V24" s="50"/>
    </row>
    <row r="25" spans="1:22" ht="13.8" thickBot="1" x14ac:dyDescent="0.3">
      <c r="A25" s="292"/>
      <c r="B25" s="8" t="s">
        <v>151</v>
      </c>
      <c r="C25" s="8" t="s">
        <v>154</v>
      </c>
      <c r="D25" s="80">
        <v>43575</v>
      </c>
      <c r="E25" s="10" t="s">
        <v>2</v>
      </c>
      <c r="F25" s="11" t="s">
        <v>159</v>
      </c>
      <c r="G25" s="302"/>
      <c r="H25" s="303"/>
      <c r="I25" s="304"/>
      <c r="J25" s="12" t="s">
        <v>39</v>
      </c>
      <c r="K25" s="13"/>
      <c r="L25" s="86"/>
      <c r="M25" s="65"/>
      <c r="N25" s="2"/>
      <c r="V25" s="50"/>
    </row>
    <row r="26" spans="1:22" ht="21.6" thickTop="1" thickBot="1" x14ac:dyDescent="0.3">
      <c r="A26" s="290">
        <f>A22+1</f>
        <v>3</v>
      </c>
      <c r="B26" s="74" t="s">
        <v>29</v>
      </c>
      <c r="C26" s="74" t="s">
        <v>31</v>
      </c>
      <c r="D26" s="74" t="s">
        <v>18</v>
      </c>
      <c r="E26" s="293" t="s">
        <v>33</v>
      </c>
      <c r="F26" s="293"/>
      <c r="G26" s="293" t="s">
        <v>24</v>
      </c>
      <c r="H26" s="294"/>
      <c r="I26" s="45"/>
      <c r="J26" s="42" t="s">
        <v>0</v>
      </c>
      <c r="K26" s="43"/>
      <c r="L26" s="84"/>
      <c r="M26" s="44"/>
      <c r="N26" s="2"/>
      <c r="V26" s="50"/>
    </row>
    <row r="27" spans="1:22" ht="13.8" thickBot="1" x14ac:dyDescent="0.3">
      <c r="A27" s="291"/>
      <c r="B27" s="7" t="s">
        <v>160</v>
      </c>
      <c r="C27" s="7" t="s">
        <v>162</v>
      </c>
      <c r="D27" s="4">
        <v>43563</v>
      </c>
      <c r="E27" s="7"/>
      <c r="F27" s="7" t="s">
        <v>164</v>
      </c>
      <c r="G27" s="295" t="s">
        <v>163</v>
      </c>
      <c r="H27" s="296"/>
      <c r="I27" s="297"/>
      <c r="J27" s="40" t="s">
        <v>37</v>
      </c>
      <c r="K27" s="40"/>
      <c r="L27" s="85"/>
      <c r="M27" s="41"/>
      <c r="N27" s="2"/>
      <c r="V27" s="50"/>
    </row>
    <row r="28" spans="1:22" ht="21" thickBot="1" x14ac:dyDescent="0.3">
      <c r="A28" s="291"/>
      <c r="B28" s="83" t="s">
        <v>30</v>
      </c>
      <c r="C28" s="75" t="s">
        <v>32</v>
      </c>
      <c r="D28" s="75" t="s">
        <v>17</v>
      </c>
      <c r="E28" s="298" t="s">
        <v>34</v>
      </c>
      <c r="F28" s="298"/>
      <c r="G28" s="299"/>
      <c r="H28" s="300"/>
      <c r="I28" s="301"/>
      <c r="J28" s="12" t="s">
        <v>38</v>
      </c>
      <c r="K28" s="13"/>
      <c r="L28" s="86"/>
      <c r="M28" s="14"/>
      <c r="N28" s="2"/>
      <c r="V28" s="50"/>
    </row>
    <row r="29" spans="1:22" ht="13.8" thickBot="1" x14ac:dyDescent="0.3">
      <c r="A29" s="292"/>
      <c r="B29" s="8" t="s">
        <v>161</v>
      </c>
      <c r="C29" s="8" t="s">
        <v>163</v>
      </c>
      <c r="D29" s="80">
        <v>43566</v>
      </c>
      <c r="E29" s="10" t="s">
        <v>2</v>
      </c>
      <c r="F29" s="11" t="s">
        <v>165</v>
      </c>
      <c r="G29" s="302"/>
      <c r="H29" s="303"/>
      <c r="I29" s="304"/>
      <c r="J29" s="12" t="s">
        <v>39</v>
      </c>
      <c r="K29" s="13"/>
      <c r="L29" s="86" t="s">
        <v>1</v>
      </c>
      <c r="M29" s="65">
        <v>2470</v>
      </c>
      <c r="N29" s="2"/>
      <c r="V29" s="50"/>
    </row>
    <row r="30" spans="1:22" ht="21.6" thickTop="1" thickBot="1" x14ac:dyDescent="0.3">
      <c r="A30" s="290">
        <f t="shared" ref="A30" si="0">A26+1</f>
        <v>4</v>
      </c>
      <c r="B30" s="74" t="s">
        <v>29</v>
      </c>
      <c r="C30" s="74" t="s">
        <v>31</v>
      </c>
      <c r="D30" s="74" t="s">
        <v>18</v>
      </c>
      <c r="E30" s="293" t="s">
        <v>33</v>
      </c>
      <c r="F30" s="293"/>
      <c r="G30" s="293" t="s">
        <v>24</v>
      </c>
      <c r="H30" s="294"/>
      <c r="I30" s="45"/>
      <c r="J30" s="42" t="s">
        <v>0</v>
      </c>
      <c r="K30" s="43"/>
      <c r="L30" s="84"/>
      <c r="M30" s="44"/>
      <c r="N30" s="2"/>
      <c r="V30" s="50"/>
    </row>
    <row r="31" spans="1:22" ht="31.2" thickBot="1" x14ac:dyDescent="0.3">
      <c r="A31" s="291"/>
      <c r="B31" s="7" t="s">
        <v>166</v>
      </c>
      <c r="C31" s="7" t="s">
        <v>152</v>
      </c>
      <c r="D31" s="4">
        <v>43551</v>
      </c>
      <c r="E31" s="7"/>
      <c r="F31" s="7" t="s">
        <v>153</v>
      </c>
      <c r="G31" s="295" t="s">
        <v>156</v>
      </c>
      <c r="H31" s="296"/>
      <c r="I31" s="297"/>
      <c r="J31" s="40" t="s">
        <v>37</v>
      </c>
      <c r="K31" s="40"/>
      <c r="L31" s="85" t="s">
        <v>1</v>
      </c>
      <c r="M31" s="65">
        <v>319</v>
      </c>
      <c r="N31" s="2"/>
      <c r="V31" s="50"/>
    </row>
    <row r="32" spans="1:22" ht="21" thickBot="1" x14ac:dyDescent="0.3">
      <c r="A32" s="291"/>
      <c r="B32" s="75" t="s">
        <v>30</v>
      </c>
      <c r="C32" s="75" t="s">
        <v>32</v>
      </c>
      <c r="D32" s="75" t="s">
        <v>17</v>
      </c>
      <c r="E32" s="298" t="s">
        <v>34</v>
      </c>
      <c r="F32" s="298"/>
      <c r="G32" s="299"/>
      <c r="H32" s="300"/>
      <c r="I32" s="301"/>
      <c r="J32" s="12" t="s">
        <v>38</v>
      </c>
      <c r="K32" s="13"/>
      <c r="L32" s="86" t="s">
        <v>1</v>
      </c>
      <c r="M32" s="65">
        <v>281</v>
      </c>
      <c r="N32" s="2"/>
      <c r="V32" s="50"/>
    </row>
    <row r="33" spans="1:22" ht="13.8" thickBot="1" x14ac:dyDescent="0.3">
      <c r="A33" s="292"/>
      <c r="B33" s="8" t="s">
        <v>151</v>
      </c>
      <c r="C33" s="8" t="s">
        <v>154</v>
      </c>
      <c r="D33" s="80">
        <v>43554</v>
      </c>
      <c r="E33" s="10" t="s">
        <v>2</v>
      </c>
      <c r="F33" s="11" t="s">
        <v>155</v>
      </c>
      <c r="G33" s="302"/>
      <c r="H33" s="303"/>
      <c r="I33" s="304"/>
      <c r="J33" s="12" t="s">
        <v>39</v>
      </c>
      <c r="K33" s="13"/>
      <c r="L33" s="86"/>
      <c r="M33" s="14"/>
      <c r="N33" s="2"/>
      <c r="V33" s="50"/>
    </row>
    <row r="34" spans="1:22" ht="21.6" thickTop="1" thickBot="1" x14ac:dyDescent="0.3">
      <c r="A34" s="290">
        <f t="shared" ref="A34" si="1">A30+1</f>
        <v>5</v>
      </c>
      <c r="B34" s="74" t="s">
        <v>29</v>
      </c>
      <c r="C34" s="74" t="s">
        <v>31</v>
      </c>
      <c r="D34" s="74" t="s">
        <v>18</v>
      </c>
      <c r="E34" s="293" t="s">
        <v>33</v>
      </c>
      <c r="F34" s="293"/>
      <c r="G34" s="293" t="s">
        <v>24</v>
      </c>
      <c r="H34" s="294"/>
      <c r="I34" s="45"/>
      <c r="J34" s="42" t="s">
        <v>0</v>
      </c>
      <c r="K34" s="43"/>
      <c r="L34" s="84"/>
      <c r="M34" s="44"/>
      <c r="N34" s="2"/>
      <c r="V34" s="50"/>
    </row>
    <row r="35" spans="1:22" ht="31.2" thickBot="1" x14ac:dyDescent="0.3">
      <c r="A35" s="291"/>
      <c r="B35" s="7" t="s">
        <v>166</v>
      </c>
      <c r="C35" s="7" t="s">
        <v>157</v>
      </c>
      <c r="D35" s="4">
        <v>43572</v>
      </c>
      <c r="E35" s="7"/>
      <c r="F35" s="7" t="s">
        <v>158</v>
      </c>
      <c r="G35" s="295" t="s">
        <v>156</v>
      </c>
      <c r="H35" s="296"/>
      <c r="I35" s="297"/>
      <c r="J35" s="40" t="s">
        <v>37</v>
      </c>
      <c r="K35" s="40"/>
      <c r="L35" s="85" t="s">
        <v>1</v>
      </c>
      <c r="M35" s="65">
        <v>437</v>
      </c>
      <c r="N35" s="2"/>
      <c r="V35" s="50"/>
    </row>
    <row r="36" spans="1:22" ht="21" thickBot="1" x14ac:dyDescent="0.3">
      <c r="A36" s="291"/>
      <c r="B36" s="75" t="s">
        <v>30</v>
      </c>
      <c r="C36" s="75" t="s">
        <v>32</v>
      </c>
      <c r="D36" s="75" t="s">
        <v>17</v>
      </c>
      <c r="E36" s="298" t="s">
        <v>34</v>
      </c>
      <c r="F36" s="298"/>
      <c r="G36" s="299"/>
      <c r="H36" s="300"/>
      <c r="I36" s="301"/>
      <c r="J36" s="12" t="s">
        <v>38</v>
      </c>
      <c r="K36" s="13"/>
      <c r="L36" s="86" t="s">
        <v>1</v>
      </c>
      <c r="M36" s="65">
        <v>311</v>
      </c>
      <c r="N36" s="2"/>
      <c r="V36" s="50"/>
    </row>
    <row r="37" spans="1:22" ht="13.8" thickBot="1" x14ac:dyDescent="0.3">
      <c r="A37" s="292"/>
      <c r="B37" s="8" t="s">
        <v>151</v>
      </c>
      <c r="C37" s="8" t="s">
        <v>154</v>
      </c>
      <c r="D37" s="80">
        <v>43575</v>
      </c>
      <c r="E37" s="10" t="s">
        <v>2</v>
      </c>
      <c r="F37" s="11" t="s">
        <v>159</v>
      </c>
      <c r="G37" s="302"/>
      <c r="H37" s="303"/>
      <c r="I37" s="304"/>
      <c r="J37" s="12" t="s">
        <v>39</v>
      </c>
      <c r="K37" s="13"/>
      <c r="L37" s="86"/>
      <c r="M37" s="14"/>
      <c r="N37" s="2"/>
      <c r="V37" s="50"/>
    </row>
    <row r="38" spans="1:22" ht="21.6" thickTop="1" thickBot="1" x14ac:dyDescent="0.3">
      <c r="A38" s="290">
        <f t="shared" ref="A38" si="2">A34+1</f>
        <v>6</v>
      </c>
      <c r="B38" s="74" t="s">
        <v>29</v>
      </c>
      <c r="C38" s="74" t="s">
        <v>31</v>
      </c>
      <c r="D38" s="74" t="s">
        <v>18</v>
      </c>
      <c r="E38" s="293" t="s">
        <v>33</v>
      </c>
      <c r="F38" s="293"/>
      <c r="G38" s="293" t="s">
        <v>24</v>
      </c>
      <c r="H38" s="294"/>
      <c r="I38" s="45"/>
      <c r="J38" s="42" t="s">
        <v>0</v>
      </c>
      <c r="K38" s="43"/>
      <c r="L38" s="84"/>
      <c r="M38" s="44"/>
      <c r="N38" s="2"/>
      <c r="V38" s="50"/>
    </row>
    <row r="39" spans="1:22" ht="31.2" thickBot="1" x14ac:dyDescent="0.3">
      <c r="A39" s="291"/>
      <c r="B39" s="7" t="s">
        <v>167</v>
      </c>
      <c r="C39" s="7" t="s">
        <v>157</v>
      </c>
      <c r="D39" s="4">
        <v>43572</v>
      </c>
      <c r="E39" s="7"/>
      <c r="F39" s="7" t="s">
        <v>158</v>
      </c>
      <c r="G39" s="295" t="s">
        <v>156</v>
      </c>
      <c r="H39" s="296"/>
      <c r="I39" s="297"/>
      <c r="J39" s="40" t="s">
        <v>37</v>
      </c>
      <c r="K39" s="40"/>
      <c r="L39" s="85" t="s">
        <v>1</v>
      </c>
      <c r="M39" s="65">
        <v>437</v>
      </c>
      <c r="N39" s="2"/>
      <c r="V39" s="50"/>
    </row>
    <row r="40" spans="1:22" ht="21" thickBot="1" x14ac:dyDescent="0.3">
      <c r="A40" s="291"/>
      <c r="B40" s="75" t="s">
        <v>30</v>
      </c>
      <c r="C40" s="75" t="s">
        <v>32</v>
      </c>
      <c r="D40" s="75" t="s">
        <v>17</v>
      </c>
      <c r="E40" s="298" t="s">
        <v>34</v>
      </c>
      <c r="F40" s="298"/>
      <c r="G40" s="299"/>
      <c r="H40" s="300"/>
      <c r="I40" s="301"/>
      <c r="J40" s="12" t="s">
        <v>38</v>
      </c>
      <c r="K40" s="13"/>
      <c r="L40" s="86"/>
      <c r="M40" s="65">
        <v>311</v>
      </c>
      <c r="N40" s="2"/>
      <c r="V40" s="50"/>
    </row>
    <row r="41" spans="1:22" ht="13.8" thickBot="1" x14ac:dyDescent="0.3">
      <c r="A41" s="292"/>
      <c r="B41" s="8" t="s">
        <v>151</v>
      </c>
      <c r="C41" s="8" t="s">
        <v>154</v>
      </c>
      <c r="D41" s="80">
        <v>43575</v>
      </c>
      <c r="E41" s="10" t="s">
        <v>2</v>
      </c>
      <c r="F41" s="11" t="s">
        <v>159</v>
      </c>
      <c r="G41" s="302"/>
      <c r="H41" s="303"/>
      <c r="I41" s="304"/>
      <c r="J41" s="12" t="s">
        <v>39</v>
      </c>
      <c r="K41" s="13"/>
      <c r="L41" s="86"/>
      <c r="M41" s="14"/>
      <c r="N41" s="2"/>
      <c r="V41" s="50"/>
    </row>
    <row r="42" spans="1:22" ht="21.6" thickTop="1" thickBot="1" x14ac:dyDescent="0.3">
      <c r="A42" s="290">
        <f t="shared" ref="A42" si="3">A38+1</f>
        <v>7</v>
      </c>
      <c r="B42" s="74" t="s">
        <v>29</v>
      </c>
      <c r="C42" s="74" t="s">
        <v>31</v>
      </c>
      <c r="D42" s="74" t="s">
        <v>18</v>
      </c>
      <c r="E42" s="293" t="s">
        <v>33</v>
      </c>
      <c r="F42" s="293"/>
      <c r="G42" s="293" t="s">
        <v>24</v>
      </c>
      <c r="H42" s="294"/>
      <c r="I42" s="45"/>
      <c r="J42" s="42" t="s">
        <v>0</v>
      </c>
      <c r="K42" s="43"/>
      <c r="L42" s="84"/>
      <c r="M42" s="44"/>
      <c r="N42" s="2"/>
      <c r="V42" s="50"/>
    </row>
    <row r="43" spans="1:22" ht="31.2" thickBot="1" x14ac:dyDescent="0.3">
      <c r="A43" s="291"/>
      <c r="B43" s="7" t="s">
        <v>168</v>
      </c>
      <c r="C43" s="8" t="s">
        <v>1740</v>
      </c>
      <c r="D43" s="4">
        <v>43633</v>
      </c>
      <c r="E43" s="7"/>
      <c r="F43" s="7" t="s">
        <v>169</v>
      </c>
      <c r="G43" s="295" t="s">
        <v>171</v>
      </c>
      <c r="H43" s="296"/>
      <c r="I43" s="297"/>
      <c r="J43" s="40" t="s">
        <v>37</v>
      </c>
      <c r="K43" s="40"/>
      <c r="L43" s="85" t="s">
        <v>1</v>
      </c>
      <c r="M43" s="65">
        <v>158</v>
      </c>
      <c r="N43" s="2"/>
      <c r="V43" s="50"/>
    </row>
    <row r="44" spans="1:22" ht="21" thickBot="1" x14ac:dyDescent="0.3">
      <c r="A44" s="291"/>
      <c r="B44" s="75" t="s">
        <v>30</v>
      </c>
      <c r="C44" s="75" t="s">
        <v>32</v>
      </c>
      <c r="D44" s="75" t="s">
        <v>17</v>
      </c>
      <c r="E44" s="298" t="s">
        <v>34</v>
      </c>
      <c r="F44" s="298"/>
      <c r="G44" s="299"/>
      <c r="H44" s="300"/>
      <c r="I44" s="301"/>
      <c r="J44" s="12" t="s">
        <v>38</v>
      </c>
      <c r="K44" s="13"/>
      <c r="L44" s="86"/>
      <c r="M44" s="14"/>
      <c r="N44" s="2"/>
      <c r="V44" s="50"/>
    </row>
    <row r="45" spans="1:22" ht="21" thickBot="1" x14ac:dyDescent="0.3">
      <c r="A45" s="292"/>
      <c r="B45" s="8" t="s">
        <v>170</v>
      </c>
      <c r="C45" s="8" t="s">
        <v>171</v>
      </c>
      <c r="D45" s="80">
        <v>43634</v>
      </c>
      <c r="E45" s="10" t="s">
        <v>2</v>
      </c>
      <c r="F45" s="11" t="s">
        <v>172</v>
      </c>
      <c r="G45" s="302"/>
      <c r="H45" s="303"/>
      <c r="I45" s="304"/>
      <c r="J45" s="12" t="s">
        <v>39</v>
      </c>
      <c r="K45" s="13"/>
      <c r="L45" s="86" t="s">
        <v>1</v>
      </c>
      <c r="M45" s="65">
        <v>273</v>
      </c>
      <c r="N45" s="2"/>
      <c r="V45" s="50"/>
    </row>
    <row r="46" spans="1:22" ht="21.6" thickTop="1" thickBot="1" x14ac:dyDescent="0.3">
      <c r="A46" s="290">
        <f t="shared" ref="A46" si="4">A42+1</f>
        <v>8</v>
      </c>
      <c r="B46" s="74" t="s">
        <v>29</v>
      </c>
      <c r="C46" s="74" t="s">
        <v>31</v>
      </c>
      <c r="D46" s="74" t="s">
        <v>18</v>
      </c>
      <c r="E46" s="293" t="s">
        <v>33</v>
      </c>
      <c r="F46" s="293"/>
      <c r="G46" s="293" t="s">
        <v>24</v>
      </c>
      <c r="H46" s="294"/>
      <c r="I46" s="45"/>
      <c r="J46" s="42" t="s">
        <v>0</v>
      </c>
      <c r="K46" s="43"/>
      <c r="L46" s="84"/>
      <c r="M46" s="44"/>
      <c r="N46" s="2"/>
      <c r="V46" s="50"/>
    </row>
    <row r="47" spans="1:22" ht="133.19999999999999" thickBot="1" x14ac:dyDescent="0.3">
      <c r="A47" s="291"/>
      <c r="B47" s="7" t="s">
        <v>173</v>
      </c>
      <c r="C47" s="7" t="s">
        <v>174</v>
      </c>
      <c r="D47" s="4">
        <v>43574</v>
      </c>
      <c r="E47" s="7"/>
      <c r="F47" s="7" t="s">
        <v>175</v>
      </c>
      <c r="G47" s="295" t="s">
        <v>176</v>
      </c>
      <c r="H47" s="296"/>
      <c r="I47" s="297"/>
      <c r="J47" s="40" t="s">
        <v>37</v>
      </c>
      <c r="K47" s="40"/>
      <c r="L47" s="85" t="s">
        <v>1</v>
      </c>
      <c r="M47" s="65">
        <v>636</v>
      </c>
      <c r="N47" s="2"/>
      <c r="V47" s="50"/>
    </row>
    <row r="48" spans="1:22" ht="21" thickBot="1" x14ac:dyDescent="0.3">
      <c r="A48" s="291"/>
      <c r="B48" s="75" t="s">
        <v>30</v>
      </c>
      <c r="C48" s="75" t="s">
        <v>32</v>
      </c>
      <c r="D48" s="75" t="s">
        <v>17</v>
      </c>
      <c r="E48" s="298" t="s">
        <v>34</v>
      </c>
      <c r="F48" s="298"/>
      <c r="G48" s="299"/>
      <c r="H48" s="300"/>
      <c r="I48" s="301"/>
      <c r="J48" s="12" t="s">
        <v>38</v>
      </c>
      <c r="K48" s="13"/>
      <c r="L48" s="64" t="s">
        <v>44</v>
      </c>
      <c r="M48" s="65">
        <v>1530</v>
      </c>
      <c r="N48" s="2"/>
      <c r="V48" s="50"/>
    </row>
    <row r="49" spans="1:22" ht="13.8" thickBot="1" x14ac:dyDescent="0.3">
      <c r="A49" s="292"/>
      <c r="B49" s="8" t="s">
        <v>177</v>
      </c>
      <c r="C49" s="8" t="s">
        <v>176</v>
      </c>
      <c r="D49" s="80">
        <v>43585</v>
      </c>
      <c r="E49" s="10" t="s">
        <v>2</v>
      </c>
      <c r="F49" s="11" t="s">
        <v>178</v>
      </c>
      <c r="G49" s="302"/>
      <c r="H49" s="303"/>
      <c r="I49" s="304"/>
      <c r="J49" s="12" t="s">
        <v>39</v>
      </c>
      <c r="K49" s="13"/>
      <c r="L49" s="64" t="s">
        <v>44</v>
      </c>
      <c r="M49" s="65">
        <v>745</v>
      </c>
      <c r="N49" s="2"/>
      <c r="V49" s="50"/>
    </row>
    <row r="50" spans="1:22" ht="21.6" thickTop="1" thickBot="1" x14ac:dyDescent="0.3">
      <c r="A50" s="290">
        <f t="shared" ref="A50" si="5">A46+1</f>
        <v>9</v>
      </c>
      <c r="B50" s="74" t="s">
        <v>29</v>
      </c>
      <c r="C50" s="74" t="s">
        <v>31</v>
      </c>
      <c r="D50" s="74" t="s">
        <v>18</v>
      </c>
      <c r="E50" s="293" t="s">
        <v>33</v>
      </c>
      <c r="F50" s="293"/>
      <c r="G50" s="293" t="s">
        <v>24</v>
      </c>
      <c r="H50" s="294"/>
      <c r="I50" s="45"/>
      <c r="J50" s="42" t="s">
        <v>0</v>
      </c>
      <c r="K50" s="43"/>
      <c r="L50" s="84"/>
      <c r="M50" s="44"/>
      <c r="N50" s="2"/>
      <c r="V50" s="50"/>
    </row>
    <row r="51" spans="1:22" ht="51.6" thickBot="1" x14ac:dyDescent="0.3">
      <c r="A51" s="291"/>
      <c r="B51" s="7" t="s">
        <v>179</v>
      </c>
      <c r="C51" s="7" t="s">
        <v>1741</v>
      </c>
      <c r="D51" s="4">
        <v>43587</v>
      </c>
      <c r="E51" s="7"/>
      <c r="F51" s="7" t="s">
        <v>180</v>
      </c>
      <c r="G51" s="295" t="s">
        <v>181</v>
      </c>
      <c r="H51" s="296"/>
      <c r="I51" s="297"/>
      <c r="J51" s="40" t="s">
        <v>37</v>
      </c>
      <c r="K51" s="40"/>
      <c r="L51" s="85" t="s">
        <v>1</v>
      </c>
      <c r="M51" s="65">
        <v>419</v>
      </c>
      <c r="N51" s="2"/>
      <c r="V51" s="50"/>
    </row>
    <row r="52" spans="1:22" ht="21" thickBot="1" x14ac:dyDescent="0.3">
      <c r="A52" s="291"/>
      <c r="B52" s="75" t="s">
        <v>30</v>
      </c>
      <c r="C52" s="75" t="s">
        <v>32</v>
      </c>
      <c r="D52" s="75" t="s">
        <v>17</v>
      </c>
      <c r="E52" s="298" t="s">
        <v>34</v>
      </c>
      <c r="F52" s="298"/>
      <c r="G52" s="299"/>
      <c r="H52" s="300"/>
      <c r="I52" s="301"/>
      <c r="J52" s="12" t="s">
        <v>38</v>
      </c>
      <c r="K52" s="13"/>
      <c r="L52" s="86" t="s">
        <v>1</v>
      </c>
      <c r="M52" s="65">
        <v>521</v>
      </c>
      <c r="N52" s="2"/>
      <c r="V52" s="50"/>
    </row>
    <row r="53" spans="1:22" ht="31.2" thickBot="1" x14ac:dyDescent="0.3">
      <c r="A53" s="292"/>
      <c r="B53" s="8" t="s">
        <v>182</v>
      </c>
      <c r="C53" s="8" t="s">
        <v>181</v>
      </c>
      <c r="D53" s="80">
        <v>43590</v>
      </c>
      <c r="E53" s="10" t="s">
        <v>2</v>
      </c>
      <c r="F53" s="11" t="s">
        <v>183</v>
      </c>
      <c r="G53" s="302"/>
      <c r="H53" s="303"/>
      <c r="I53" s="304"/>
      <c r="J53" s="12" t="s">
        <v>39</v>
      </c>
      <c r="K53" s="13"/>
      <c r="L53" s="86" t="s">
        <v>1</v>
      </c>
      <c r="M53" s="65">
        <v>97</v>
      </c>
      <c r="N53" s="2"/>
      <c r="V53" s="50"/>
    </row>
    <row r="54" spans="1:22" ht="21.6" thickTop="1" thickBot="1" x14ac:dyDescent="0.3">
      <c r="A54" s="290">
        <f t="shared" ref="A54" si="6">A50+1</f>
        <v>10</v>
      </c>
      <c r="B54" s="74" t="s">
        <v>29</v>
      </c>
      <c r="C54" s="74" t="s">
        <v>31</v>
      </c>
      <c r="D54" s="74" t="s">
        <v>18</v>
      </c>
      <c r="E54" s="293" t="s">
        <v>33</v>
      </c>
      <c r="F54" s="293"/>
      <c r="G54" s="293" t="s">
        <v>24</v>
      </c>
      <c r="H54" s="294"/>
      <c r="I54" s="45"/>
      <c r="J54" s="42" t="s">
        <v>0</v>
      </c>
      <c r="K54" s="43"/>
      <c r="L54" s="84"/>
      <c r="M54" s="44"/>
      <c r="N54" s="2"/>
      <c r="V54" s="50"/>
    </row>
    <row r="55" spans="1:22" ht="51.6" thickBot="1" x14ac:dyDescent="0.3">
      <c r="A55" s="291"/>
      <c r="B55" s="7" t="s">
        <v>184</v>
      </c>
      <c r="C55" s="8" t="s">
        <v>199</v>
      </c>
      <c r="D55" s="4">
        <v>43552</v>
      </c>
      <c r="E55" s="7"/>
      <c r="F55" s="7" t="s">
        <v>185</v>
      </c>
      <c r="G55" s="295" t="s">
        <v>186</v>
      </c>
      <c r="H55" s="296"/>
      <c r="I55" s="297"/>
      <c r="J55" s="40" t="s">
        <v>37</v>
      </c>
      <c r="K55" s="40"/>
      <c r="L55" s="85"/>
      <c r="M55" s="41"/>
      <c r="N55" s="2"/>
      <c r="P55" s="1"/>
      <c r="V55" s="50"/>
    </row>
    <row r="56" spans="1:22" ht="21" thickBot="1" x14ac:dyDescent="0.3">
      <c r="A56" s="291"/>
      <c r="B56" s="75" t="s">
        <v>30</v>
      </c>
      <c r="C56" s="75" t="s">
        <v>32</v>
      </c>
      <c r="D56" s="75" t="s">
        <v>17</v>
      </c>
      <c r="E56" s="298" t="s">
        <v>34</v>
      </c>
      <c r="F56" s="298"/>
      <c r="G56" s="299"/>
      <c r="H56" s="300"/>
      <c r="I56" s="301"/>
      <c r="J56" s="12" t="s">
        <v>38</v>
      </c>
      <c r="K56" s="13"/>
      <c r="L56" s="86" t="s">
        <v>1</v>
      </c>
      <c r="M56" s="65">
        <v>307</v>
      </c>
      <c r="N56" s="2"/>
      <c r="V56" s="50"/>
    </row>
    <row r="57" spans="1:22" s="1" customFormat="1" ht="31.2" thickBot="1" x14ac:dyDescent="0.3">
      <c r="A57" s="292"/>
      <c r="B57" s="8" t="s">
        <v>320</v>
      </c>
      <c r="C57" s="8" t="s">
        <v>187</v>
      </c>
      <c r="D57" s="4">
        <v>43552</v>
      </c>
      <c r="E57" s="10" t="s">
        <v>2</v>
      </c>
      <c r="F57" s="11" t="s">
        <v>188</v>
      </c>
      <c r="G57" s="302"/>
      <c r="H57" s="303"/>
      <c r="I57" s="304"/>
      <c r="J57" s="12" t="s">
        <v>39</v>
      </c>
      <c r="K57" s="13"/>
      <c r="L57" s="86" t="s">
        <v>1</v>
      </c>
      <c r="M57" s="65">
        <v>34</v>
      </c>
      <c r="N57" s="3"/>
      <c r="P57" s="73"/>
      <c r="Q57" s="73"/>
      <c r="V57" s="50"/>
    </row>
    <row r="58" spans="1:22" ht="21.6" thickTop="1" thickBot="1" x14ac:dyDescent="0.3">
      <c r="A58" s="290">
        <f t="shared" ref="A58" si="7">A54+1</f>
        <v>11</v>
      </c>
      <c r="B58" s="74" t="s">
        <v>29</v>
      </c>
      <c r="C58" s="74" t="s">
        <v>31</v>
      </c>
      <c r="D58" s="74" t="s">
        <v>18</v>
      </c>
      <c r="E58" s="293" t="s">
        <v>33</v>
      </c>
      <c r="F58" s="293"/>
      <c r="G58" s="293" t="s">
        <v>24</v>
      </c>
      <c r="H58" s="294"/>
      <c r="I58" s="45"/>
      <c r="J58" s="42" t="s">
        <v>0</v>
      </c>
      <c r="K58" s="43"/>
      <c r="L58" s="84"/>
      <c r="M58" s="44"/>
      <c r="N58" s="2"/>
      <c r="V58" s="50"/>
    </row>
    <row r="59" spans="1:22" ht="23.25" customHeight="1" thickBot="1" x14ac:dyDescent="0.3">
      <c r="A59" s="291"/>
      <c r="B59" s="7" t="s">
        <v>189</v>
      </c>
      <c r="C59" s="8" t="s">
        <v>201</v>
      </c>
      <c r="D59" s="4">
        <v>43632</v>
      </c>
      <c r="E59" s="7"/>
      <c r="F59" s="7" t="s">
        <v>190</v>
      </c>
      <c r="G59" s="295" t="s">
        <v>191</v>
      </c>
      <c r="H59" s="296"/>
      <c r="I59" s="297"/>
      <c r="J59" s="40" t="s">
        <v>37</v>
      </c>
      <c r="K59" s="40"/>
      <c r="L59" s="85" t="s">
        <v>1</v>
      </c>
      <c r="M59" s="65">
        <v>792</v>
      </c>
      <c r="N59" s="2"/>
      <c r="V59" s="50"/>
    </row>
    <row r="60" spans="1:22" ht="21" thickBot="1" x14ac:dyDescent="0.3">
      <c r="A60" s="291"/>
      <c r="B60" s="75" t="s">
        <v>30</v>
      </c>
      <c r="C60" s="75" t="s">
        <v>32</v>
      </c>
      <c r="D60" s="75" t="s">
        <v>17</v>
      </c>
      <c r="E60" s="298" t="s">
        <v>34</v>
      </c>
      <c r="F60" s="298"/>
      <c r="G60" s="299"/>
      <c r="H60" s="300"/>
      <c r="I60" s="301"/>
      <c r="J60" s="12" t="s">
        <v>38</v>
      </c>
      <c r="K60" s="13"/>
      <c r="L60" s="86" t="s">
        <v>1</v>
      </c>
      <c r="M60" s="65">
        <v>803</v>
      </c>
      <c r="N60" s="2"/>
      <c r="V60" s="50"/>
    </row>
    <row r="61" spans="1:22" ht="21" thickBot="1" x14ac:dyDescent="0.3">
      <c r="A61" s="292"/>
      <c r="B61" s="8" t="s">
        <v>198</v>
      </c>
      <c r="C61" s="8" t="s">
        <v>191</v>
      </c>
      <c r="D61" s="80">
        <v>43635</v>
      </c>
      <c r="E61" s="10" t="s">
        <v>2</v>
      </c>
      <c r="F61" s="11" t="s">
        <v>192</v>
      </c>
      <c r="G61" s="302"/>
      <c r="H61" s="303"/>
      <c r="I61" s="304"/>
      <c r="J61" s="12" t="s">
        <v>39</v>
      </c>
      <c r="K61" s="13"/>
      <c r="L61" s="86" t="s">
        <v>1</v>
      </c>
      <c r="M61" s="65">
        <v>190</v>
      </c>
      <c r="N61" s="2"/>
      <c r="V61" s="50"/>
    </row>
    <row r="62" spans="1:22" ht="21.6" thickTop="1" thickBot="1" x14ac:dyDescent="0.3">
      <c r="A62" s="290">
        <f t="shared" ref="A62" si="8">A58+1</f>
        <v>12</v>
      </c>
      <c r="B62" s="74" t="s">
        <v>29</v>
      </c>
      <c r="C62" s="74" t="s">
        <v>31</v>
      </c>
      <c r="D62" s="74" t="s">
        <v>18</v>
      </c>
      <c r="E62" s="293" t="s">
        <v>33</v>
      </c>
      <c r="F62" s="293"/>
      <c r="G62" s="293" t="s">
        <v>24</v>
      </c>
      <c r="H62" s="294"/>
      <c r="I62" s="45"/>
      <c r="J62" s="42" t="s">
        <v>0</v>
      </c>
      <c r="K62" s="43"/>
      <c r="L62" s="84"/>
      <c r="M62" s="44"/>
      <c r="N62" s="2"/>
      <c r="V62" s="50"/>
    </row>
    <row r="63" spans="1:22" ht="31.2" thickBot="1" x14ac:dyDescent="0.3">
      <c r="A63" s="291"/>
      <c r="B63" s="7" t="s">
        <v>193</v>
      </c>
      <c r="C63" s="8" t="s">
        <v>200</v>
      </c>
      <c r="D63" s="4">
        <v>43530</v>
      </c>
      <c r="E63" s="7"/>
      <c r="F63" s="7" t="s">
        <v>194</v>
      </c>
      <c r="G63" s="295" t="s">
        <v>195</v>
      </c>
      <c r="H63" s="296"/>
      <c r="I63" s="297"/>
      <c r="J63" s="40" t="s">
        <v>37</v>
      </c>
      <c r="K63" s="40"/>
      <c r="L63" s="85"/>
      <c r="M63" s="41"/>
      <c r="N63" s="2"/>
      <c r="V63" s="50"/>
    </row>
    <row r="64" spans="1:22" ht="21" thickBot="1" x14ac:dyDescent="0.3">
      <c r="A64" s="291"/>
      <c r="B64" s="75" t="s">
        <v>30</v>
      </c>
      <c r="C64" s="75" t="s">
        <v>32</v>
      </c>
      <c r="D64" s="75" t="s">
        <v>17</v>
      </c>
      <c r="E64" s="298" t="s">
        <v>34</v>
      </c>
      <c r="F64" s="298"/>
      <c r="G64" s="299"/>
      <c r="H64" s="300"/>
      <c r="I64" s="301"/>
      <c r="J64" s="12" t="s">
        <v>38</v>
      </c>
      <c r="K64" s="13"/>
      <c r="L64" s="86" t="s">
        <v>1</v>
      </c>
      <c r="M64" s="65">
        <v>1019</v>
      </c>
      <c r="N64" s="2"/>
      <c r="V64" s="50"/>
    </row>
    <row r="65" spans="1:22" ht="31.2" thickBot="1" x14ac:dyDescent="0.3">
      <c r="A65" s="292"/>
      <c r="B65" s="8" t="s">
        <v>196</v>
      </c>
      <c r="C65" s="8" t="s">
        <v>195</v>
      </c>
      <c r="D65" s="80">
        <v>43531</v>
      </c>
      <c r="E65" s="10" t="s">
        <v>2</v>
      </c>
      <c r="F65" s="11" t="s">
        <v>197</v>
      </c>
      <c r="G65" s="302"/>
      <c r="H65" s="303"/>
      <c r="I65" s="304"/>
      <c r="J65" s="12" t="s">
        <v>39</v>
      </c>
      <c r="K65" s="13"/>
      <c r="L65" s="86"/>
      <c r="M65" s="14"/>
      <c r="N65" s="2"/>
      <c r="V65" s="50"/>
    </row>
    <row r="66" spans="1:22" ht="21.6" thickTop="1" thickBot="1" x14ac:dyDescent="0.3">
      <c r="A66" s="290">
        <f t="shared" ref="A66" si="9">A62+1</f>
        <v>13</v>
      </c>
      <c r="B66" s="74" t="s">
        <v>29</v>
      </c>
      <c r="C66" s="74" t="s">
        <v>31</v>
      </c>
      <c r="D66" s="74" t="s">
        <v>18</v>
      </c>
      <c r="E66" s="293" t="s">
        <v>33</v>
      </c>
      <c r="F66" s="293"/>
      <c r="G66" s="293" t="s">
        <v>24</v>
      </c>
      <c r="H66" s="294"/>
      <c r="I66" s="45"/>
      <c r="J66" s="42" t="s">
        <v>0</v>
      </c>
      <c r="K66" s="43"/>
      <c r="L66" s="43"/>
      <c r="M66" s="44"/>
      <c r="N66" s="2"/>
      <c r="V66" s="50"/>
    </row>
    <row r="67" spans="1:22" ht="13.8" thickBot="1" x14ac:dyDescent="0.3">
      <c r="A67" s="291"/>
      <c r="B67" s="7"/>
      <c r="C67" s="7"/>
      <c r="D67" s="4"/>
      <c r="E67" s="7"/>
      <c r="F67" s="7"/>
      <c r="G67" s="295"/>
      <c r="H67" s="296"/>
      <c r="I67" s="297"/>
      <c r="J67" s="40" t="s">
        <v>37</v>
      </c>
      <c r="K67" s="40"/>
      <c r="L67" s="40"/>
      <c r="M67" s="41"/>
      <c r="N67" s="2"/>
      <c r="V67" s="50"/>
    </row>
    <row r="68" spans="1:22" ht="21" thickBot="1" x14ac:dyDescent="0.3">
      <c r="A68" s="291"/>
      <c r="B68" s="75" t="s">
        <v>30</v>
      </c>
      <c r="C68" s="75" t="s">
        <v>32</v>
      </c>
      <c r="D68" s="75" t="s">
        <v>17</v>
      </c>
      <c r="E68" s="298" t="s">
        <v>34</v>
      </c>
      <c r="F68" s="298"/>
      <c r="G68" s="299"/>
      <c r="H68" s="300"/>
      <c r="I68" s="301"/>
      <c r="J68" s="12" t="s">
        <v>38</v>
      </c>
      <c r="K68" s="13"/>
      <c r="L68" s="13"/>
      <c r="M68" s="14"/>
      <c r="N68" s="2"/>
      <c r="V68" s="50"/>
    </row>
    <row r="69" spans="1:22" ht="13.8" thickBot="1" x14ac:dyDescent="0.3">
      <c r="A69" s="292"/>
      <c r="B69" s="8"/>
      <c r="C69" s="8"/>
      <c r="D69" s="9"/>
      <c r="E69" s="10" t="s">
        <v>2</v>
      </c>
      <c r="F69" s="11"/>
      <c r="G69" s="302"/>
      <c r="H69" s="303"/>
      <c r="I69" s="304"/>
      <c r="J69" s="12" t="s">
        <v>39</v>
      </c>
      <c r="K69" s="13"/>
      <c r="L69" s="13"/>
      <c r="M69" s="14"/>
      <c r="N69" s="2"/>
      <c r="V69" s="50"/>
    </row>
    <row r="70" spans="1:22" ht="21.6" thickTop="1" thickBot="1" x14ac:dyDescent="0.3">
      <c r="A70" s="290">
        <f t="shared" ref="A70" si="10">A66+1</f>
        <v>14</v>
      </c>
      <c r="B70" s="74" t="s">
        <v>29</v>
      </c>
      <c r="C70" s="74" t="s">
        <v>31</v>
      </c>
      <c r="D70" s="74" t="s">
        <v>18</v>
      </c>
      <c r="E70" s="293" t="s">
        <v>33</v>
      </c>
      <c r="F70" s="293"/>
      <c r="G70" s="293" t="s">
        <v>24</v>
      </c>
      <c r="H70" s="294"/>
      <c r="I70" s="45"/>
      <c r="J70" s="42" t="s">
        <v>0</v>
      </c>
      <c r="K70" s="43"/>
      <c r="L70" s="43"/>
      <c r="M70" s="44"/>
      <c r="N70" s="2"/>
      <c r="V70" s="50"/>
    </row>
    <row r="71" spans="1:22" ht="13.8" thickBot="1" x14ac:dyDescent="0.3">
      <c r="A71" s="291"/>
      <c r="B71" s="7"/>
      <c r="C71" s="7"/>
      <c r="D71" s="4"/>
      <c r="E71" s="7"/>
      <c r="F71" s="7"/>
      <c r="G71" s="295"/>
      <c r="H71" s="296"/>
      <c r="I71" s="297"/>
      <c r="J71" s="40" t="s">
        <v>37</v>
      </c>
      <c r="K71" s="40"/>
      <c r="L71" s="40"/>
      <c r="M71" s="41"/>
      <c r="N71" s="2"/>
      <c r="V71" s="51"/>
    </row>
    <row r="72" spans="1:22" ht="21" thickBot="1" x14ac:dyDescent="0.3">
      <c r="A72" s="291"/>
      <c r="B72" s="75" t="s">
        <v>30</v>
      </c>
      <c r="C72" s="75" t="s">
        <v>32</v>
      </c>
      <c r="D72" s="75" t="s">
        <v>17</v>
      </c>
      <c r="E72" s="298" t="s">
        <v>34</v>
      </c>
      <c r="F72" s="298"/>
      <c r="G72" s="299"/>
      <c r="H72" s="300"/>
      <c r="I72" s="301"/>
      <c r="J72" s="12" t="s">
        <v>38</v>
      </c>
      <c r="K72" s="13"/>
      <c r="L72" s="13"/>
      <c r="M72" s="14"/>
      <c r="N72" s="2"/>
      <c r="V72" s="50"/>
    </row>
    <row r="73" spans="1:22" ht="13.8" thickBot="1" x14ac:dyDescent="0.3">
      <c r="A73" s="292"/>
      <c r="B73" s="8"/>
      <c r="C73" s="8"/>
      <c r="D73" s="9"/>
      <c r="E73" s="10" t="s">
        <v>2</v>
      </c>
      <c r="F73" s="11"/>
      <c r="G73" s="302"/>
      <c r="H73" s="303"/>
      <c r="I73" s="304"/>
      <c r="J73" s="12" t="s">
        <v>39</v>
      </c>
      <c r="K73" s="13"/>
      <c r="L73" s="13"/>
      <c r="M73" s="14"/>
      <c r="N73" s="2"/>
      <c r="V73" s="50"/>
    </row>
    <row r="74" spans="1:22" ht="21.6" thickTop="1" thickBot="1" x14ac:dyDescent="0.3">
      <c r="A74" s="290">
        <f t="shared" ref="A74" si="11">A70+1</f>
        <v>15</v>
      </c>
      <c r="B74" s="74" t="s">
        <v>29</v>
      </c>
      <c r="C74" s="74" t="s">
        <v>31</v>
      </c>
      <c r="D74" s="74" t="s">
        <v>18</v>
      </c>
      <c r="E74" s="293" t="s">
        <v>33</v>
      </c>
      <c r="F74" s="293"/>
      <c r="G74" s="293" t="s">
        <v>24</v>
      </c>
      <c r="H74" s="294"/>
      <c r="I74" s="45"/>
      <c r="J74" s="42" t="s">
        <v>0</v>
      </c>
      <c r="K74" s="43"/>
      <c r="L74" s="43"/>
      <c r="M74" s="44"/>
      <c r="N74" s="2"/>
      <c r="V74" s="50"/>
    </row>
    <row r="75" spans="1:22" ht="13.8" thickBot="1" x14ac:dyDescent="0.3">
      <c r="A75" s="291"/>
      <c r="B75" s="7"/>
      <c r="C75" s="7"/>
      <c r="D75" s="4"/>
      <c r="E75" s="7"/>
      <c r="F75" s="7"/>
      <c r="G75" s="295"/>
      <c r="H75" s="296"/>
      <c r="I75" s="297"/>
      <c r="J75" s="40" t="s">
        <v>37</v>
      </c>
      <c r="K75" s="40"/>
      <c r="L75" s="40"/>
      <c r="M75" s="41"/>
      <c r="N75" s="2"/>
      <c r="V75" s="50"/>
    </row>
    <row r="76" spans="1:22" ht="21" thickBot="1" x14ac:dyDescent="0.3">
      <c r="A76" s="291"/>
      <c r="B76" s="75" t="s">
        <v>30</v>
      </c>
      <c r="C76" s="75" t="s">
        <v>32</v>
      </c>
      <c r="D76" s="75" t="s">
        <v>17</v>
      </c>
      <c r="E76" s="298" t="s">
        <v>34</v>
      </c>
      <c r="F76" s="298"/>
      <c r="G76" s="299"/>
      <c r="H76" s="300"/>
      <c r="I76" s="301"/>
      <c r="J76" s="12" t="s">
        <v>38</v>
      </c>
      <c r="K76" s="13"/>
      <c r="L76" s="13"/>
      <c r="M76" s="14"/>
      <c r="N76" s="2"/>
      <c r="V76" s="50"/>
    </row>
    <row r="77" spans="1:22" ht="13.8" thickBot="1" x14ac:dyDescent="0.3">
      <c r="A77" s="292"/>
      <c r="B77" s="8"/>
      <c r="C77" s="8"/>
      <c r="D77" s="9"/>
      <c r="E77" s="10" t="s">
        <v>2</v>
      </c>
      <c r="F77" s="11"/>
      <c r="G77" s="302"/>
      <c r="H77" s="303"/>
      <c r="I77" s="304"/>
      <c r="J77" s="12" t="s">
        <v>39</v>
      </c>
      <c r="K77" s="13"/>
      <c r="L77" s="13"/>
      <c r="M77" s="14"/>
      <c r="N77" s="2"/>
      <c r="V77" s="50"/>
    </row>
    <row r="78" spans="1:22" ht="21.6" thickTop="1" thickBot="1" x14ac:dyDescent="0.3">
      <c r="A78" s="290">
        <f t="shared" ref="A78" si="12">A74+1</f>
        <v>16</v>
      </c>
      <c r="B78" s="74" t="s">
        <v>29</v>
      </c>
      <c r="C78" s="74" t="s">
        <v>31</v>
      </c>
      <c r="D78" s="74" t="s">
        <v>18</v>
      </c>
      <c r="E78" s="293" t="s">
        <v>33</v>
      </c>
      <c r="F78" s="293"/>
      <c r="G78" s="293" t="s">
        <v>24</v>
      </c>
      <c r="H78" s="294"/>
      <c r="I78" s="45"/>
      <c r="J78" s="42" t="s">
        <v>0</v>
      </c>
      <c r="K78" s="43"/>
      <c r="L78" s="43"/>
      <c r="M78" s="44"/>
      <c r="N78" s="2"/>
      <c r="V78" s="50"/>
    </row>
    <row r="79" spans="1:22" ht="13.8" thickBot="1" x14ac:dyDescent="0.3">
      <c r="A79" s="291"/>
      <c r="B79" s="7"/>
      <c r="C79" s="7"/>
      <c r="D79" s="4"/>
      <c r="E79" s="7"/>
      <c r="F79" s="7"/>
      <c r="G79" s="295"/>
      <c r="H79" s="296"/>
      <c r="I79" s="297"/>
      <c r="J79" s="40" t="s">
        <v>37</v>
      </c>
      <c r="K79" s="40"/>
      <c r="L79" s="40"/>
      <c r="M79" s="41"/>
      <c r="N79" s="2"/>
      <c r="V79" s="50"/>
    </row>
    <row r="80" spans="1:22" ht="21" thickBot="1" x14ac:dyDescent="0.3">
      <c r="A80" s="291"/>
      <c r="B80" s="75" t="s">
        <v>30</v>
      </c>
      <c r="C80" s="75" t="s">
        <v>32</v>
      </c>
      <c r="D80" s="75" t="s">
        <v>17</v>
      </c>
      <c r="E80" s="298" t="s">
        <v>34</v>
      </c>
      <c r="F80" s="298"/>
      <c r="G80" s="299"/>
      <c r="H80" s="300"/>
      <c r="I80" s="301"/>
      <c r="J80" s="12" t="s">
        <v>38</v>
      </c>
      <c r="K80" s="13"/>
      <c r="L80" s="13"/>
      <c r="M80" s="14"/>
      <c r="N80" s="2"/>
      <c r="V80" s="50"/>
    </row>
    <row r="81" spans="1:22" ht="13.8" thickBot="1" x14ac:dyDescent="0.3">
      <c r="A81" s="292"/>
      <c r="B81" s="8"/>
      <c r="C81" s="8"/>
      <c r="D81" s="9"/>
      <c r="E81" s="10" t="s">
        <v>2</v>
      </c>
      <c r="F81" s="11"/>
      <c r="G81" s="302"/>
      <c r="H81" s="303"/>
      <c r="I81" s="304"/>
      <c r="J81" s="12" t="s">
        <v>39</v>
      </c>
      <c r="K81" s="13"/>
      <c r="L81" s="13"/>
      <c r="M81" s="14"/>
      <c r="N81" s="2"/>
      <c r="V81" s="50"/>
    </row>
    <row r="82" spans="1:22" ht="21.6" thickTop="1" thickBot="1" x14ac:dyDescent="0.3">
      <c r="A82" s="290">
        <f t="shared" ref="A82" si="13">A78+1</f>
        <v>17</v>
      </c>
      <c r="B82" s="74" t="s">
        <v>29</v>
      </c>
      <c r="C82" s="74" t="s">
        <v>31</v>
      </c>
      <c r="D82" s="74" t="s">
        <v>18</v>
      </c>
      <c r="E82" s="293" t="s">
        <v>33</v>
      </c>
      <c r="F82" s="293"/>
      <c r="G82" s="293" t="s">
        <v>24</v>
      </c>
      <c r="H82" s="294"/>
      <c r="I82" s="45"/>
      <c r="J82" s="42" t="s">
        <v>0</v>
      </c>
      <c r="K82" s="43"/>
      <c r="L82" s="43"/>
      <c r="M82" s="44"/>
      <c r="N82" s="2"/>
      <c r="V82" s="50"/>
    </row>
    <row r="83" spans="1:22" ht="13.8" thickBot="1" x14ac:dyDescent="0.3">
      <c r="A83" s="291"/>
      <c r="B83" s="7"/>
      <c r="C83" s="7"/>
      <c r="D83" s="4"/>
      <c r="E83" s="7"/>
      <c r="F83" s="7"/>
      <c r="G83" s="295"/>
      <c r="H83" s="296"/>
      <c r="I83" s="297"/>
      <c r="J83" s="40" t="s">
        <v>37</v>
      </c>
      <c r="K83" s="40"/>
      <c r="L83" s="40"/>
      <c r="M83" s="41"/>
      <c r="N83" s="2"/>
      <c r="V83" s="50"/>
    </row>
    <row r="84" spans="1:22" ht="21" thickBot="1" x14ac:dyDescent="0.3">
      <c r="A84" s="291"/>
      <c r="B84" s="75" t="s">
        <v>30</v>
      </c>
      <c r="C84" s="75" t="s">
        <v>32</v>
      </c>
      <c r="D84" s="75" t="s">
        <v>17</v>
      </c>
      <c r="E84" s="298" t="s">
        <v>34</v>
      </c>
      <c r="F84" s="298"/>
      <c r="G84" s="299"/>
      <c r="H84" s="300"/>
      <c r="I84" s="301"/>
      <c r="J84" s="12" t="s">
        <v>38</v>
      </c>
      <c r="K84" s="13"/>
      <c r="L84" s="13"/>
      <c r="M84" s="14"/>
      <c r="N84" s="2"/>
      <c r="V84" s="50"/>
    </row>
    <row r="85" spans="1:22" ht="13.8" thickBot="1" x14ac:dyDescent="0.3">
      <c r="A85" s="292"/>
      <c r="B85" s="8"/>
      <c r="C85" s="8"/>
      <c r="D85" s="9"/>
      <c r="E85" s="10" t="s">
        <v>2</v>
      </c>
      <c r="F85" s="11"/>
      <c r="G85" s="302"/>
      <c r="H85" s="303"/>
      <c r="I85" s="304"/>
      <c r="J85" s="12" t="s">
        <v>39</v>
      </c>
      <c r="K85" s="13"/>
      <c r="L85" s="13"/>
      <c r="M85" s="14"/>
      <c r="N85" s="2"/>
      <c r="V85" s="50"/>
    </row>
    <row r="86" spans="1:22" ht="21.6" thickTop="1" thickBot="1" x14ac:dyDescent="0.3">
      <c r="A86" s="290">
        <f t="shared" ref="A86" si="14">A82+1</f>
        <v>18</v>
      </c>
      <c r="B86" s="74" t="s">
        <v>29</v>
      </c>
      <c r="C86" s="74" t="s">
        <v>31</v>
      </c>
      <c r="D86" s="74" t="s">
        <v>18</v>
      </c>
      <c r="E86" s="293" t="s">
        <v>33</v>
      </c>
      <c r="F86" s="293"/>
      <c r="G86" s="293" t="s">
        <v>24</v>
      </c>
      <c r="H86" s="294"/>
      <c r="I86" s="45"/>
      <c r="J86" s="42" t="s">
        <v>0</v>
      </c>
      <c r="K86" s="43"/>
      <c r="L86" s="43"/>
      <c r="M86" s="44"/>
      <c r="N86" s="2"/>
      <c r="V86" s="50"/>
    </row>
    <row r="87" spans="1:22" ht="13.8" thickBot="1" x14ac:dyDescent="0.3">
      <c r="A87" s="291"/>
      <c r="B87" s="7"/>
      <c r="C87" s="7"/>
      <c r="D87" s="4"/>
      <c r="E87" s="7"/>
      <c r="F87" s="7"/>
      <c r="G87" s="295"/>
      <c r="H87" s="296"/>
      <c r="I87" s="297"/>
      <c r="J87" s="40" t="s">
        <v>37</v>
      </c>
      <c r="K87" s="40"/>
      <c r="L87" s="40"/>
      <c r="M87" s="41"/>
      <c r="N87" s="2"/>
      <c r="V87" s="50"/>
    </row>
    <row r="88" spans="1:22" ht="21" thickBot="1" x14ac:dyDescent="0.3">
      <c r="A88" s="291"/>
      <c r="B88" s="75" t="s">
        <v>30</v>
      </c>
      <c r="C88" s="75" t="s">
        <v>32</v>
      </c>
      <c r="D88" s="75" t="s">
        <v>17</v>
      </c>
      <c r="E88" s="298" t="s">
        <v>34</v>
      </c>
      <c r="F88" s="298"/>
      <c r="G88" s="299"/>
      <c r="H88" s="300"/>
      <c r="I88" s="301"/>
      <c r="J88" s="12" t="s">
        <v>38</v>
      </c>
      <c r="K88" s="13"/>
      <c r="L88" s="13"/>
      <c r="M88" s="14"/>
      <c r="N88" s="2"/>
      <c r="V88" s="50"/>
    </row>
    <row r="89" spans="1:22" ht="13.8" thickBot="1" x14ac:dyDescent="0.3">
      <c r="A89" s="292"/>
      <c r="B89" s="8"/>
      <c r="C89" s="8"/>
      <c r="D89" s="9"/>
      <c r="E89" s="10" t="s">
        <v>2</v>
      </c>
      <c r="F89" s="11"/>
      <c r="G89" s="302"/>
      <c r="H89" s="303"/>
      <c r="I89" s="304"/>
      <c r="J89" s="12" t="s">
        <v>39</v>
      </c>
      <c r="K89" s="13"/>
      <c r="L89" s="13"/>
      <c r="M89" s="14"/>
      <c r="N89" s="2"/>
      <c r="V89" s="50"/>
    </row>
    <row r="90" spans="1:22" ht="21.6" thickTop="1" thickBot="1" x14ac:dyDescent="0.3">
      <c r="A90" s="290">
        <f t="shared" ref="A90" si="15">A86+1</f>
        <v>19</v>
      </c>
      <c r="B90" s="74" t="s">
        <v>29</v>
      </c>
      <c r="C90" s="74" t="s">
        <v>31</v>
      </c>
      <c r="D90" s="74" t="s">
        <v>18</v>
      </c>
      <c r="E90" s="293" t="s">
        <v>33</v>
      </c>
      <c r="F90" s="293"/>
      <c r="G90" s="293" t="s">
        <v>24</v>
      </c>
      <c r="H90" s="294"/>
      <c r="I90" s="45"/>
      <c r="J90" s="42" t="s">
        <v>0</v>
      </c>
      <c r="K90" s="43"/>
      <c r="L90" s="43"/>
      <c r="M90" s="44"/>
      <c r="N90" s="2"/>
      <c r="V90" s="50"/>
    </row>
    <row r="91" spans="1:22" ht="13.8" thickBot="1" x14ac:dyDescent="0.3">
      <c r="A91" s="291"/>
      <c r="B91" s="7"/>
      <c r="C91" s="7"/>
      <c r="D91" s="4"/>
      <c r="E91" s="7"/>
      <c r="F91" s="7"/>
      <c r="G91" s="295"/>
      <c r="H91" s="296"/>
      <c r="I91" s="297"/>
      <c r="J91" s="40" t="s">
        <v>37</v>
      </c>
      <c r="K91" s="40"/>
      <c r="L91" s="40"/>
      <c r="M91" s="41"/>
      <c r="N91" s="2"/>
      <c r="V91" s="50"/>
    </row>
    <row r="92" spans="1:22" ht="21" thickBot="1" x14ac:dyDescent="0.3">
      <c r="A92" s="291"/>
      <c r="B92" s="75" t="s">
        <v>30</v>
      </c>
      <c r="C92" s="75" t="s">
        <v>32</v>
      </c>
      <c r="D92" s="75" t="s">
        <v>17</v>
      </c>
      <c r="E92" s="298" t="s">
        <v>34</v>
      </c>
      <c r="F92" s="298"/>
      <c r="G92" s="299"/>
      <c r="H92" s="300"/>
      <c r="I92" s="301"/>
      <c r="J92" s="12" t="s">
        <v>38</v>
      </c>
      <c r="K92" s="13"/>
      <c r="L92" s="13"/>
      <c r="M92" s="14"/>
      <c r="N92" s="2"/>
      <c r="V92" s="50"/>
    </row>
    <row r="93" spans="1:22" ht="13.8" thickBot="1" x14ac:dyDescent="0.3">
      <c r="A93" s="292"/>
      <c r="B93" s="8"/>
      <c r="C93" s="8"/>
      <c r="D93" s="9"/>
      <c r="E93" s="10" t="s">
        <v>2</v>
      </c>
      <c r="F93" s="11"/>
      <c r="G93" s="302"/>
      <c r="H93" s="303"/>
      <c r="I93" s="304"/>
      <c r="J93" s="12" t="s">
        <v>39</v>
      </c>
      <c r="K93" s="13"/>
      <c r="L93" s="13"/>
      <c r="M93" s="14"/>
      <c r="N93" s="2"/>
      <c r="V93" s="50"/>
    </row>
    <row r="94" spans="1:22" ht="21.6" thickTop="1" thickBot="1" x14ac:dyDescent="0.3">
      <c r="A94" s="290">
        <f t="shared" ref="A94" si="16">A90+1</f>
        <v>20</v>
      </c>
      <c r="B94" s="74" t="s">
        <v>29</v>
      </c>
      <c r="C94" s="74" t="s">
        <v>31</v>
      </c>
      <c r="D94" s="74" t="s">
        <v>18</v>
      </c>
      <c r="E94" s="293" t="s">
        <v>33</v>
      </c>
      <c r="F94" s="293"/>
      <c r="G94" s="293" t="s">
        <v>24</v>
      </c>
      <c r="H94" s="294"/>
      <c r="I94" s="45"/>
      <c r="J94" s="42" t="s">
        <v>0</v>
      </c>
      <c r="K94" s="43"/>
      <c r="L94" s="43"/>
      <c r="M94" s="44"/>
      <c r="N94" s="2"/>
      <c r="V94" s="50"/>
    </row>
    <row r="95" spans="1:22" ht="13.8" thickBot="1" x14ac:dyDescent="0.3">
      <c r="A95" s="291"/>
      <c r="B95" s="7"/>
      <c r="C95" s="7"/>
      <c r="D95" s="4"/>
      <c r="E95" s="7"/>
      <c r="F95" s="7"/>
      <c r="G95" s="295"/>
      <c r="H95" s="296"/>
      <c r="I95" s="297"/>
      <c r="J95" s="40" t="s">
        <v>37</v>
      </c>
      <c r="K95" s="40"/>
      <c r="L95" s="40"/>
      <c r="M95" s="41"/>
      <c r="N95" s="2"/>
      <c r="V95" s="50"/>
    </row>
    <row r="96" spans="1:22" ht="21" thickBot="1" x14ac:dyDescent="0.3">
      <c r="A96" s="291"/>
      <c r="B96" s="75" t="s">
        <v>30</v>
      </c>
      <c r="C96" s="75" t="s">
        <v>32</v>
      </c>
      <c r="D96" s="75" t="s">
        <v>17</v>
      </c>
      <c r="E96" s="298" t="s">
        <v>34</v>
      </c>
      <c r="F96" s="298"/>
      <c r="G96" s="299"/>
      <c r="H96" s="300"/>
      <c r="I96" s="301"/>
      <c r="J96" s="12" t="s">
        <v>38</v>
      </c>
      <c r="K96" s="13"/>
      <c r="L96" s="13"/>
      <c r="M96" s="14"/>
      <c r="N96" s="2"/>
      <c r="V96" s="50"/>
    </row>
    <row r="97" spans="1:22" ht="13.8" thickBot="1" x14ac:dyDescent="0.3">
      <c r="A97" s="292"/>
      <c r="B97" s="8"/>
      <c r="C97" s="8"/>
      <c r="D97" s="9"/>
      <c r="E97" s="10" t="s">
        <v>2</v>
      </c>
      <c r="F97" s="11"/>
      <c r="G97" s="302"/>
      <c r="H97" s="303"/>
      <c r="I97" s="304"/>
      <c r="J97" s="12" t="s">
        <v>39</v>
      </c>
      <c r="K97" s="13"/>
      <c r="L97" s="13"/>
      <c r="M97" s="14"/>
      <c r="N97" s="2"/>
      <c r="V97" s="50"/>
    </row>
    <row r="98" spans="1:22" ht="21.6" thickTop="1" thickBot="1" x14ac:dyDescent="0.3">
      <c r="A98" s="290">
        <f t="shared" ref="A98" si="17">A94+1</f>
        <v>21</v>
      </c>
      <c r="B98" s="74" t="s">
        <v>29</v>
      </c>
      <c r="C98" s="74" t="s">
        <v>31</v>
      </c>
      <c r="D98" s="74" t="s">
        <v>18</v>
      </c>
      <c r="E98" s="293" t="s">
        <v>33</v>
      </c>
      <c r="F98" s="293"/>
      <c r="G98" s="293" t="s">
        <v>24</v>
      </c>
      <c r="H98" s="294"/>
      <c r="I98" s="45"/>
      <c r="J98" s="42" t="s">
        <v>0</v>
      </c>
      <c r="K98" s="43"/>
      <c r="L98" s="43"/>
      <c r="M98" s="44"/>
      <c r="N98" s="2"/>
      <c r="V98" s="50"/>
    </row>
    <row r="99" spans="1:22" ht="13.8" thickBot="1" x14ac:dyDescent="0.3">
      <c r="A99" s="291"/>
      <c r="B99" s="7"/>
      <c r="C99" s="7"/>
      <c r="D99" s="4"/>
      <c r="E99" s="7"/>
      <c r="F99" s="7"/>
      <c r="G99" s="295"/>
      <c r="H99" s="296"/>
      <c r="I99" s="297"/>
      <c r="J99" s="40" t="s">
        <v>37</v>
      </c>
      <c r="K99" s="40"/>
      <c r="L99" s="40"/>
      <c r="M99" s="41"/>
      <c r="N99" s="2"/>
      <c r="V99" s="50"/>
    </row>
    <row r="100" spans="1:22" ht="21" thickBot="1" x14ac:dyDescent="0.3">
      <c r="A100" s="291"/>
      <c r="B100" s="75" t="s">
        <v>30</v>
      </c>
      <c r="C100" s="75" t="s">
        <v>32</v>
      </c>
      <c r="D100" s="75" t="s">
        <v>17</v>
      </c>
      <c r="E100" s="298" t="s">
        <v>34</v>
      </c>
      <c r="F100" s="298"/>
      <c r="G100" s="299"/>
      <c r="H100" s="300"/>
      <c r="I100" s="301"/>
      <c r="J100" s="12" t="s">
        <v>38</v>
      </c>
      <c r="K100" s="13"/>
      <c r="L100" s="13"/>
      <c r="M100" s="14"/>
      <c r="N100" s="2"/>
      <c r="V100" s="50"/>
    </row>
    <row r="101" spans="1:22" ht="13.8" thickBot="1" x14ac:dyDescent="0.3">
      <c r="A101" s="292"/>
      <c r="B101" s="8"/>
      <c r="C101" s="8"/>
      <c r="D101" s="9"/>
      <c r="E101" s="10" t="s">
        <v>2</v>
      </c>
      <c r="F101" s="11"/>
      <c r="G101" s="302"/>
      <c r="H101" s="303"/>
      <c r="I101" s="304"/>
      <c r="J101" s="12" t="s">
        <v>39</v>
      </c>
      <c r="K101" s="13"/>
      <c r="L101" s="13"/>
      <c r="M101" s="14"/>
      <c r="N101" s="2"/>
      <c r="V101" s="50"/>
    </row>
    <row r="102" spans="1:22" ht="21.6" thickTop="1" thickBot="1" x14ac:dyDescent="0.3">
      <c r="A102" s="290">
        <f t="shared" ref="A102" si="18">A98+1</f>
        <v>22</v>
      </c>
      <c r="B102" s="74" t="s">
        <v>29</v>
      </c>
      <c r="C102" s="74" t="s">
        <v>31</v>
      </c>
      <c r="D102" s="74" t="s">
        <v>18</v>
      </c>
      <c r="E102" s="293" t="s">
        <v>33</v>
      </c>
      <c r="F102" s="293"/>
      <c r="G102" s="293" t="s">
        <v>24</v>
      </c>
      <c r="H102" s="294"/>
      <c r="I102" s="45"/>
      <c r="J102" s="42" t="s">
        <v>0</v>
      </c>
      <c r="K102" s="43"/>
      <c r="L102" s="43"/>
      <c r="M102" s="44"/>
      <c r="N102" s="2"/>
      <c r="V102" s="50"/>
    </row>
    <row r="103" spans="1:22" ht="13.8" thickBot="1" x14ac:dyDescent="0.3">
      <c r="A103" s="291"/>
      <c r="B103" s="7"/>
      <c r="C103" s="7"/>
      <c r="D103" s="4"/>
      <c r="E103" s="7"/>
      <c r="F103" s="7"/>
      <c r="G103" s="295"/>
      <c r="H103" s="296"/>
      <c r="I103" s="297"/>
      <c r="J103" s="40" t="s">
        <v>37</v>
      </c>
      <c r="K103" s="40"/>
      <c r="L103" s="40"/>
      <c r="M103" s="41"/>
      <c r="N103" s="2"/>
      <c r="V103" s="50"/>
    </row>
    <row r="104" spans="1:22" ht="21" thickBot="1" x14ac:dyDescent="0.3">
      <c r="A104" s="291"/>
      <c r="B104" s="75" t="s">
        <v>30</v>
      </c>
      <c r="C104" s="75" t="s">
        <v>32</v>
      </c>
      <c r="D104" s="75" t="s">
        <v>17</v>
      </c>
      <c r="E104" s="298" t="s">
        <v>34</v>
      </c>
      <c r="F104" s="298"/>
      <c r="G104" s="299"/>
      <c r="H104" s="300"/>
      <c r="I104" s="301"/>
      <c r="J104" s="12" t="s">
        <v>38</v>
      </c>
      <c r="K104" s="13"/>
      <c r="L104" s="13"/>
      <c r="M104" s="14"/>
      <c r="N104" s="2"/>
      <c r="V104" s="50"/>
    </row>
    <row r="105" spans="1:22" ht="13.8" thickBot="1" x14ac:dyDescent="0.3">
      <c r="A105" s="292"/>
      <c r="B105" s="8"/>
      <c r="C105" s="8"/>
      <c r="D105" s="9"/>
      <c r="E105" s="10" t="s">
        <v>2</v>
      </c>
      <c r="F105" s="11"/>
      <c r="G105" s="302"/>
      <c r="H105" s="303"/>
      <c r="I105" s="304"/>
      <c r="J105" s="12" t="s">
        <v>39</v>
      </c>
      <c r="K105" s="13"/>
      <c r="L105" s="13"/>
      <c r="M105" s="14"/>
      <c r="N105" s="2"/>
      <c r="V105" s="50"/>
    </row>
    <row r="106" spans="1:22" ht="21.6" thickTop="1" thickBot="1" x14ac:dyDescent="0.3">
      <c r="A106" s="290">
        <f t="shared" ref="A106" si="19">A102+1</f>
        <v>23</v>
      </c>
      <c r="B106" s="74" t="s">
        <v>29</v>
      </c>
      <c r="C106" s="74" t="s">
        <v>31</v>
      </c>
      <c r="D106" s="74" t="s">
        <v>18</v>
      </c>
      <c r="E106" s="293" t="s">
        <v>33</v>
      </c>
      <c r="F106" s="293"/>
      <c r="G106" s="293" t="s">
        <v>24</v>
      </c>
      <c r="H106" s="294"/>
      <c r="I106" s="45"/>
      <c r="J106" s="42" t="s">
        <v>0</v>
      </c>
      <c r="K106" s="43"/>
      <c r="L106" s="43"/>
      <c r="M106" s="44"/>
      <c r="N106" s="2"/>
      <c r="V106" s="50"/>
    </row>
    <row r="107" spans="1:22" ht="13.8" thickBot="1" x14ac:dyDescent="0.3">
      <c r="A107" s="291"/>
      <c r="B107" s="7"/>
      <c r="C107" s="7"/>
      <c r="D107" s="4"/>
      <c r="E107" s="7"/>
      <c r="F107" s="7"/>
      <c r="G107" s="295"/>
      <c r="H107" s="296"/>
      <c r="I107" s="297"/>
      <c r="J107" s="40" t="s">
        <v>37</v>
      </c>
      <c r="K107" s="40"/>
      <c r="L107" s="40"/>
      <c r="M107" s="41"/>
      <c r="N107" s="2"/>
      <c r="V107" s="50"/>
    </row>
    <row r="108" spans="1:22" ht="21" thickBot="1" x14ac:dyDescent="0.3">
      <c r="A108" s="291"/>
      <c r="B108" s="75" t="s">
        <v>30</v>
      </c>
      <c r="C108" s="75" t="s">
        <v>32</v>
      </c>
      <c r="D108" s="75" t="s">
        <v>17</v>
      </c>
      <c r="E108" s="298" t="s">
        <v>34</v>
      </c>
      <c r="F108" s="298"/>
      <c r="G108" s="299"/>
      <c r="H108" s="300"/>
      <c r="I108" s="301"/>
      <c r="J108" s="12" t="s">
        <v>38</v>
      </c>
      <c r="K108" s="13"/>
      <c r="L108" s="13"/>
      <c r="M108" s="14"/>
      <c r="N108" s="2"/>
      <c r="V108" s="50"/>
    </row>
    <row r="109" spans="1:22" ht="13.8" thickBot="1" x14ac:dyDescent="0.3">
      <c r="A109" s="292"/>
      <c r="B109" s="8"/>
      <c r="C109" s="8"/>
      <c r="D109" s="9"/>
      <c r="E109" s="10" t="s">
        <v>2</v>
      </c>
      <c r="F109" s="11"/>
      <c r="G109" s="302"/>
      <c r="H109" s="303"/>
      <c r="I109" s="304"/>
      <c r="J109" s="12" t="s">
        <v>39</v>
      </c>
      <c r="K109" s="13"/>
      <c r="L109" s="13"/>
      <c r="M109" s="14"/>
      <c r="N109" s="2"/>
      <c r="V109" s="50"/>
    </row>
    <row r="110" spans="1:22" ht="21.6" thickTop="1" thickBot="1" x14ac:dyDescent="0.3">
      <c r="A110" s="290">
        <f t="shared" ref="A110" si="20">A106+1</f>
        <v>24</v>
      </c>
      <c r="B110" s="74" t="s">
        <v>29</v>
      </c>
      <c r="C110" s="74" t="s">
        <v>31</v>
      </c>
      <c r="D110" s="74" t="s">
        <v>18</v>
      </c>
      <c r="E110" s="293" t="s">
        <v>33</v>
      </c>
      <c r="F110" s="293"/>
      <c r="G110" s="293" t="s">
        <v>24</v>
      </c>
      <c r="H110" s="294"/>
      <c r="I110" s="45"/>
      <c r="J110" s="42" t="s">
        <v>0</v>
      </c>
      <c r="K110" s="43"/>
      <c r="L110" s="43"/>
      <c r="M110" s="44"/>
      <c r="N110" s="2"/>
      <c r="V110" s="50"/>
    </row>
    <row r="111" spans="1:22" ht="13.8" thickBot="1" x14ac:dyDescent="0.3">
      <c r="A111" s="291"/>
      <c r="B111" s="7"/>
      <c r="C111" s="7"/>
      <c r="D111" s="4"/>
      <c r="E111" s="7"/>
      <c r="F111" s="7"/>
      <c r="G111" s="295"/>
      <c r="H111" s="296"/>
      <c r="I111" s="297"/>
      <c r="J111" s="40" t="s">
        <v>37</v>
      </c>
      <c r="K111" s="40"/>
      <c r="L111" s="40"/>
      <c r="M111" s="41"/>
      <c r="N111" s="2"/>
      <c r="V111" s="50"/>
    </row>
    <row r="112" spans="1:22" ht="21" thickBot="1" x14ac:dyDescent="0.3">
      <c r="A112" s="291"/>
      <c r="B112" s="75" t="s">
        <v>30</v>
      </c>
      <c r="C112" s="75" t="s">
        <v>32</v>
      </c>
      <c r="D112" s="75" t="s">
        <v>17</v>
      </c>
      <c r="E112" s="298" t="s">
        <v>34</v>
      </c>
      <c r="F112" s="298"/>
      <c r="G112" s="299"/>
      <c r="H112" s="300"/>
      <c r="I112" s="301"/>
      <c r="J112" s="12" t="s">
        <v>38</v>
      </c>
      <c r="K112" s="13"/>
      <c r="L112" s="13"/>
      <c r="M112" s="14"/>
      <c r="N112" s="2"/>
      <c r="V112" s="50"/>
    </row>
    <row r="113" spans="1:22" ht="13.8" thickBot="1" x14ac:dyDescent="0.3">
      <c r="A113" s="292"/>
      <c r="B113" s="8"/>
      <c r="C113" s="8"/>
      <c r="D113" s="9"/>
      <c r="E113" s="10" t="s">
        <v>2</v>
      </c>
      <c r="F113" s="11"/>
      <c r="G113" s="302"/>
      <c r="H113" s="303"/>
      <c r="I113" s="304"/>
      <c r="J113" s="12" t="s">
        <v>39</v>
      </c>
      <c r="K113" s="13"/>
      <c r="L113" s="13"/>
      <c r="M113" s="14"/>
      <c r="N113" s="2"/>
      <c r="V113" s="50"/>
    </row>
    <row r="114" spans="1:22" ht="21.6" thickTop="1" thickBot="1" x14ac:dyDescent="0.3">
      <c r="A114" s="290">
        <f t="shared" ref="A114" si="21">A110+1</f>
        <v>25</v>
      </c>
      <c r="B114" s="74" t="s">
        <v>29</v>
      </c>
      <c r="C114" s="74" t="s">
        <v>31</v>
      </c>
      <c r="D114" s="74" t="s">
        <v>18</v>
      </c>
      <c r="E114" s="293" t="s">
        <v>33</v>
      </c>
      <c r="F114" s="293"/>
      <c r="G114" s="293" t="s">
        <v>24</v>
      </c>
      <c r="H114" s="294"/>
      <c r="I114" s="45"/>
      <c r="J114" s="42" t="s">
        <v>0</v>
      </c>
      <c r="K114" s="43"/>
      <c r="L114" s="43"/>
      <c r="M114" s="44"/>
      <c r="N114" s="2"/>
      <c r="V114" s="50"/>
    </row>
    <row r="115" spans="1:22" ht="13.8" thickBot="1" x14ac:dyDescent="0.3">
      <c r="A115" s="291"/>
      <c r="B115" s="7"/>
      <c r="C115" s="7"/>
      <c r="D115" s="4"/>
      <c r="E115" s="7"/>
      <c r="F115" s="7"/>
      <c r="G115" s="295"/>
      <c r="H115" s="296"/>
      <c r="I115" s="297"/>
      <c r="J115" s="40" t="s">
        <v>37</v>
      </c>
      <c r="K115" s="40"/>
      <c r="L115" s="40"/>
      <c r="M115" s="41"/>
      <c r="N115" s="2"/>
      <c r="V115" s="50"/>
    </row>
    <row r="116" spans="1:22" ht="21" thickBot="1" x14ac:dyDescent="0.3">
      <c r="A116" s="291"/>
      <c r="B116" s="75" t="s">
        <v>30</v>
      </c>
      <c r="C116" s="75" t="s">
        <v>32</v>
      </c>
      <c r="D116" s="75" t="s">
        <v>17</v>
      </c>
      <c r="E116" s="298" t="s">
        <v>34</v>
      </c>
      <c r="F116" s="298"/>
      <c r="G116" s="299"/>
      <c r="H116" s="300"/>
      <c r="I116" s="301"/>
      <c r="J116" s="12" t="s">
        <v>38</v>
      </c>
      <c r="K116" s="13"/>
      <c r="L116" s="13"/>
      <c r="M116" s="14"/>
      <c r="N116" s="2"/>
      <c r="V116" s="50"/>
    </row>
    <row r="117" spans="1:22" ht="13.8" thickBot="1" x14ac:dyDescent="0.3">
      <c r="A117" s="292"/>
      <c r="B117" s="8"/>
      <c r="C117" s="8"/>
      <c r="D117" s="9"/>
      <c r="E117" s="10" t="s">
        <v>2</v>
      </c>
      <c r="F117" s="11"/>
      <c r="G117" s="302"/>
      <c r="H117" s="303"/>
      <c r="I117" s="304"/>
      <c r="J117" s="12" t="s">
        <v>39</v>
      </c>
      <c r="K117" s="13"/>
      <c r="L117" s="13"/>
      <c r="M117" s="14"/>
      <c r="N117" s="2"/>
      <c r="V117" s="50"/>
    </row>
    <row r="118" spans="1:22" ht="21.6" thickTop="1" thickBot="1" x14ac:dyDescent="0.3">
      <c r="A118" s="290">
        <f t="shared" ref="A118" si="22">A114+1</f>
        <v>26</v>
      </c>
      <c r="B118" s="74" t="s">
        <v>29</v>
      </c>
      <c r="C118" s="74" t="s">
        <v>31</v>
      </c>
      <c r="D118" s="74" t="s">
        <v>18</v>
      </c>
      <c r="E118" s="293" t="s">
        <v>33</v>
      </c>
      <c r="F118" s="293"/>
      <c r="G118" s="293" t="s">
        <v>24</v>
      </c>
      <c r="H118" s="294"/>
      <c r="I118" s="45"/>
      <c r="J118" s="42" t="s">
        <v>0</v>
      </c>
      <c r="K118" s="43"/>
      <c r="L118" s="43"/>
      <c r="M118" s="44"/>
      <c r="N118" s="2"/>
      <c r="V118" s="50"/>
    </row>
    <row r="119" spans="1:22" ht="13.8" thickBot="1" x14ac:dyDescent="0.3">
      <c r="A119" s="291"/>
      <c r="B119" s="7"/>
      <c r="C119" s="7"/>
      <c r="D119" s="4"/>
      <c r="E119" s="7"/>
      <c r="F119" s="7"/>
      <c r="G119" s="295"/>
      <c r="H119" s="296"/>
      <c r="I119" s="297"/>
      <c r="J119" s="40" t="s">
        <v>37</v>
      </c>
      <c r="K119" s="40"/>
      <c r="L119" s="40"/>
      <c r="M119" s="41"/>
      <c r="N119" s="2"/>
      <c r="V119" s="50"/>
    </row>
    <row r="120" spans="1:22" ht="21" thickBot="1" x14ac:dyDescent="0.3">
      <c r="A120" s="291"/>
      <c r="B120" s="75" t="s">
        <v>30</v>
      </c>
      <c r="C120" s="75" t="s">
        <v>32</v>
      </c>
      <c r="D120" s="75" t="s">
        <v>17</v>
      </c>
      <c r="E120" s="298" t="s">
        <v>34</v>
      </c>
      <c r="F120" s="298"/>
      <c r="G120" s="299"/>
      <c r="H120" s="300"/>
      <c r="I120" s="301"/>
      <c r="J120" s="12" t="s">
        <v>38</v>
      </c>
      <c r="K120" s="13"/>
      <c r="L120" s="13"/>
      <c r="M120" s="14"/>
      <c r="N120" s="2"/>
      <c r="V120" s="50"/>
    </row>
    <row r="121" spans="1:22" ht="13.8" thickBot="1" x14ac:dyDescent="0.3">
      <c r="A121" s="292"/>
      <c r="B121" s="8"/>
      <c r="C121" s="8"/>
      <c r="D121" s="9"/>
      <c r="E121" s="10" t="s">
        <v>2</v>
      </c>
      <c r="F121" s="11"/>
      <c r="G121" s="302"/>
      <c r="H121" s="303"/>
      <c r="I121" s="304"/>
      <c r="J121" s="12" t="s">
        <v>39</v>
      </c>
      <c r="K121" s="13"/>
      <c r="L121" s="13"/>
      <c r="M121" s="14"/>
      <c r="N121" s="2"/>
      <c r="V121" s="50"/>
    </row>
    <row r="122" spans="1:22" ht="21.6" thickTop="1" thickBot="1" x14ac:dyDescent="0.3">
      <c r="A122" s="290">
        <f t="shared" ref="A122" si="23">A118+1</f>
        <v>27</v>
      </c>
      <c r="B122" s="74" t="s">
        <v>29</v>
      </c>
      <c r="C122" s="74" t="s">
        <v>31</v>
      </c>
      <c r="D122" s="74" t="s">
        <v>18</v>
      </c>
      <c r="E122" s="293" t="s">
        <v>33</v>
      </c>
      <c r="F122" s="293"/>
      <c r="G122" s="293" t="s">
        <v>24</v>
      </c>
      <c r="H122" s="294"/>
      <c r="I122" s="45"/>
      <c r="J122" s="42" t="s">
        <v>0</v>
      </c>
      <c r="K122" s="43"/>
      <c r="L122" s="43"/>
      <c r="M122" s="44"/>
      <c r="N122" s="2"/>
      <c r="V122" s="50"/>
    </row>
    <row r="123" spans="1:22" ht="13.8" thickBot="1" x14ac:dyDescent="0.3">
      <c r="A123" s="291"/>
      <c r="B123" s="7"/>
      <c r="C123" s="7"/>
      <c r="D123" s="4"/>
      <c r="E123" s="7"/>
      <c r="F123" s="7"/>
      <c r="G123" s="295"/>
      <c r="H123" s="296"/>
      <c r="I123" s="297"/>
      <c r="J123" s="40" t="s">
        <v>37</v>
      </c>
      <c r="K123" s="40"/>
      <c r="L123" s="40"/>
      <c r="M123" s="41"/>
      <c r="N123" s="2"/>
      <c r="V123" s="50"/>
    </row>
    <row r="124" spans="1:22" ht="21" thickBot="1" x14ac:dyDescent="0.3">
      <c r="A124" s="291"/>
      <c r="B124" s="75" t="s">
        <v>30</v>
      </c>
      <c r="C124" s="75" t="s">
        <v>32</v>
      </c>
      <c r="D124" s="75" t="s">
        <v>17</v>
      </c>
      <c r="E124" s="298" t="s">
        <v>34</v>
      </c>
      <c r="F124" s="298"/>
      <c r="G124" s="299"/>
      <c r="H124" s="300"/>
      <c r="I124" s="301"/>
      <c r="J124" s="12" t="s">
        <v>38</v>
      </c>
      <c r="K124" s="13"/>
      <c r="L124" s="13"/>
      <c r="M124" s="14"/>
      <c r="N124" s="2"/>
      <c r="V124" s="50"/>
    </row>
    <row r="125" spans="1:22" ht="13.8" thickBot="1" x14ac:dyDescent="0.3">
      <c r="A125" s="292"/>
      <c r="B125" s="8"/>
      <c r="C125" s="8"/>
      <c r="D125" s="9"/>
      <c r="E125" s="10" t="s">
        <v>2</v>
      </c>
      <c r="F125" s="11"/>
      <c r="G125" s="302"/>
      <c r="H125" s="303"/>
      <c r="I125" s="304"/>
      <c r="J125" s="12" t="s">
        <v>39</v>
      </c>
      <c r="K125" s="13"/>
      <c r="L125" s="13"/>
      <c r="M125" s="14"/>
      <c r="N125" s="2"/>
      <c r="V125" s="50"/>
    </row>
    <row r="126" spans="1:22" ht="21.6" thickTop="1" thickBot="1" x14ac:dyDescent="0.3">
      <c r="A126" s="290">
        <f t="shared" ref="A126" si="24">A122+1</f>
        <v>28</v>
      </c>
      <c r="B126" s="74" t="s">
        <v>29</v>
      </c>
      <c r="C126" s="74" t="s">
        <v>31</v>
      </c>
      <c r="D126" s="74" t="s">
        <v>18</v>
      </c>
      <c r="E126" s="293" t="s">
        <v>33</v>
      </c>
      <c r="F126" s="293"/>
      <c r="G126" s="293" t="s">
        <v>24</v>
      </c>
      <c r="H126" s="294"/>
      <c r="I126" s="45"/>
      <c r="J126" s="42" t="s">
        <v>0</v>
      </c>
      <c r="K126" s="43"/>
      <c r="L126" s="43"/>
      <c r="M126" s="44"/>
      <c r="N126" s="2"/>
      <c r="V126" s="50"/>
    </row>
    <row r="127" spans="1:22" ht="13.8" thickBot="1" x14ac:dyDescent="0.3">
      <c r="A127" s="291"/>
      <c r="B127" s="7"/>
      <c r="C127" s="7"/>
      <c r="D127" s="4"/>
      <c r="E127" s="7"/>
      <c r="F127" s="7"/>
      <c r="G127" s="295"/>
      <c r="H127" s="296"/>
      <c r="I127" s="297"/>
      <c r="J127" s="40" t="s">
        <v>37</v>
      </c>
      <c r="K127" s="40"/>
      <c r="L127" s="40"/>
      <c r="M127" s="41"/>
      <c r="N127" s="2"/>
      <c r="V127" s="50"/>
    </row>
    <row r="128" spans="1:22" ht="21" thickBot="1" x14ac:dyDescent="0.3">
      <c r="A128" s="291"/>
      <c r="B128" s="75" t="s">
        <v>30</v>
      </c>
      <c r="C128" s="75" t="s">
        <v>32</v>
      </c>
      <c r="D128" s="75" t="s">
        <v>17</v>
      </c>
      <c r="E128" s="298" t="s">
        <v>34</v>
      </c>
      <c r="F128" s="298"/>
      <c r="G128" s="299"/>
      <c r="H128" s="300"/>
      <c r="I128" s="301"/>
      <c r="J128" s="12" t="s">
        <v>38</v>
      </c>
      <c r="K128" s="13"/>
      <c r="L128" s="13"/>
      <c r="M128" s="14"/>
      <c r="N128" s="2"/>
      <c r="V128" s="50"/>
    </row>
    <row r="129" spans="1:22" ht="13.8" thickBot="1" x14ac:dyDescent="0.3">
      <c r="A129" s="292"/>
      <c r="B129" s="8"/>
      <c r="C129" s="8"/>
      <c r="D129" s="9"/>
      <c r="E129" s="10" t="s">
        <v>2</v>
      </c>
      <c r="F129" s="11"/>
      <c r="G129" s="302"/>
      <c r="H129" s="303"/>
      <c r="I129" s="304"/>
      <c r="J129" s="12" t="s">
        <v>39</v>
      </c>
      <c r="K129" s="13"/>
      <c r="L129" s="13"/>
      <c r="M129" s="14"/>
      <c r="N129" s="2"/>
      <c r="V129" s="50"/>
    </row>
    <row r="130" spans="1:22" ht="21.6" thickTop="1" thickBot="1" x14ac:dyDescent="0.3">
      <c r="A130" s="290">
        <f t="shared" ref="A130" si="25">A126+1</f>
        <v>29</v>
      </c>
      <c r="B130" s="74" t="s">
        <v>29</v>
      </c>
      <c r="C130" s="74" t="s">
        <v>31</v>
      </c>
      <c r="D130" s="74" t="s">
        <v>18</v>
      </c>
      <c r="E130" s="293" t="s">
        <v>33</v>
      </c>
      <c r="F130" s="293"/>
      <c r="G130" s="293" t="s">
        <v>24</v>
      </c>
      <c r="H130" s="294"/>
      <c r="I130" s="45"/>
      <c r="J130" s="42" t="s">
        <v>0</v>
      </c>
      <c r="K130" s="43"/>
      <c r="L130" s="43"/>
      <c r="M130" s="44"/>
      <c r="N130" s="2"/>
      <c r="V130" s="50"/>
    </row>
    <row r="131" spans="1:22" ht="13.8" thickBot="1" x14ac:dyDescent="0.3">
      <c r="A131" s="291"/>
      <c r="B131" s="7"/>
      <c r="C131" s="7"/>
      <c r="D131" s="4"/>
      <c r="E131" s="7"/>
      <c r="F131" s="7"/>
      <c r="G131" s="295"/>
      <c r="H131" s="296"/>
      <c r="I131" s="297"/>
      <c r="J131" s="40" t="s">
        <v>37</v>
      </c>
      <c r="K131" s="40"/>
      <c r="L131" s="40"/>
      <c r="M131" s="41"/>
      <c r="N131" s="2"/>
      <c r="V131" s="50"/>
    </row>
    <row r="132" spans="1:22" ht="21" thickBot="1" x14ac:dyDescent="0.3">
      <c r="A132" s="291"/>
      <c r="B132" s="75" t="s">
        <v>30</v>
      </c>
      <c r="C132" s="75" t="s">
        <v>32</v>
      </c>
      <c r="D132" s="75" t="s">
        <v>17</v>
      </c>
      <c r="E132" s="298" t="s">
        <v>34</v>
      </c>
      <c r="F132" s="298"/>
      <c r="G132" s="299"/>
      <c r="H132" s="300"/>
      <c r="I132" s="301"/>
      <c r="J132" s="12" t="s">
        <v>38</v>
      </c>
      <c r="K132" s="13"/>
      <c r="L132" s="13"/>
      <c r="M132" s="14"/>
      <c r="N132" s="2"/>
      <c r="V132" s="50"/>
    </row>
    <row r="133" spans="1:22" ht="13.8" thickBot="1" x14ac:dyDescent="0.3">
      <c r="A133" s="292"/>
      <c r="B133" s="8"/>
      <c r="C133" s="8"/>
      <c r="D133" s="9"/>
      <c r="E133" s="10" t="s">
        <v>2</v>
      </c>
      <c r="F133" s="11"/>
      <c r="G133" s="302"/>
      <c r="H133" s="303"/>
      <c r="I133" s="304"/>
      <c r="J133" s="12" t="s">
        <v>39</v>
      </c>
      <c r="K133" s="13"/>
      <c r="L133" s="13"/>
      <c r="M133" s="14"/>
      <c r="N133" s="2"/>
      <c r="V133" s="50"/>
    </row>
    <row r="134" spans="1:22" ht="21.6" thickTop="1" thickBot="1" x14ac:dyDescent="0.3">
      <c r="A134" s="290">
        <f t="shared" ref="A134" si="26">A130+1</f>
        <v>30</v>
      </c>
      <c r="B134" s="74" t="s">
        <v>29</v>
      </c>
      <c r="C134" s="74" t="s">
        <v>31</v>
      </c>
      <c r="D134" s="74" t="s">
        <v>18</v>
      </c>
      <c r="E134" s="293" t="s">
        <v>33</v>
      </c>
      <c r="F134" s="293"/>
      <c r="G134" s="293" t="s">
        <v>24</v>
      </c>
      <c r="H134" s="294"/>
      <c r="I134" s="45"/>
      <c r="J134" s="42" t="s">
        <v>0</v>
      </c>
      <c r="K134" s="43"/>
      <c r="L134" s="43"/>
      <c r="M134" s="44"/>
      <c r="N134" s="2"/>
      <c r="V134" s="50"/>
    </row>
    <row r="135" spans="1:22" ht="13.8" thickBot="1" x14ac:dyDescent="0.3">
      <c r="A135" s="291"/>
      <c r="B135" s="7"/>
      <c r="C135" s="7"/>
      <c r="D135" s="4"/>
      <c r="E135" s="7"/>
      <c r="F135" s="7"/>
      <c r="G135" s="295"/>
      <c r="H135" s="296"/>
      <c r="I135" s="297"/>
      <c r="J135" s="40" t="s">
        <v>37</v>
      </c>
      <c r="K135" s="40"/>
      <c r="L135" s="40"/>
      <c r="M135" s="41"/>
      <c r="N135" s="2"/>
      <c r="V135" s="50"/>
    </row>
    <row r="136" spans="1:22" ht="21" thickBot="1" x14ac:dyDescent="0.3">
      <c r="A136" s="291"/>
      <c r="B136" s="75" t="s">
        <v>30</v>
      </c>
      <c r="C136" s="75" t="s">
        <v>32</v>
      </c>
      <c r="D136" s="75" t="s">
        <v>17</v>
      </c>
      <c r="E136" s="298" t="s">
        <v>34</v>
      </c>
      <c r="F136" s="298"/>
      <c r="G136" s="299"/>
      <c r="H136" s="300"/>
      <c r="I136" s="301"/>
      <c r="J136" s="12" t="s">
        <v>38</v>
      </c>
      <c r="K136" s="13"/>
      <c r="L136" s="13"/>
      <c r="M136" s="14"/>
      <c r="N136" s="2"/>
      <c r="V136" s="50"/>
    </row>
    <row r="137" spans="1:22" ht="13.8" thickBot="1" x14ac:dyDescent="0.3">
      <c r="A137" s="292"/>
      <c r="B137" s="8"/>
      <c r="C137" s="8"/>
      <c r="D137" s="9"/>
      <c r="E137" s="10" t="s">
        <v>2</v>
      </c>
      <c r="F137" s="11"/>
      <c r="G137" s="302"/>
      <c r="H137" s="303"/>
      <c r="I137" s="304"/>
      <c r="J137" s="12" t="s">
        <v>39</v>
      </c>
      <c r="K137" s="13"/>
      <c r="L137" s="13"/>
      <c r="M137" s="14"/>
      <c r="N137" s="2"/>
      <c r="V137" s="50"/>
    </row>
    <row r="138" spans="1:22" ht="21.6" thickTop="1" thickBot="1" x14ac:dyDescent="0.3">
      <c r="A138" s="290">
        <f t="shared" ref="A138" si="27">A134+1</f>
        <v>31</v>
      </c>
      <c r="B138" s="74" t="s">
        <v>29</v>
      </c>
      <c r="C138" s="74" t="s">
        <v>31</v>
      </c>
      <c r="D138" s="74" t="s">
        <v>18</v>
      </c>
      <c r="E138" s="293" t="s">
        <v>33</v>
      </c>
      <c r="F138" s="293"/>
      <c r="G138" s="293" t="s">
        <v>24</v>
      </c>
      <c r="H138" s="294"/>
      <c r="I138" s="45"/>
      <c r="J138" s="42" t="s">
        <v>0</v>
      </c>
      <c r="K138" s="43"/>
      <c r="L138" s="43"/>
      <c r="M138" s="44"/>
      <c r="N138" s="2"/>
      <c r="V138" s="50"/>
    </row>
    <row r="139" spans="1:22" ht="13.8" thickBot="1" x14ac:dyDescent="0.3">
      <c r="A139" s="291"/>
      <c r="B139" s="7"/>
      <c r="C139" s="7"/>
      <c r="D139" s="4"/>
      <c r="E139" s="7"/>
      <c r="F139" s="7"/>
      <c r="G139" s="295"/>
      <c r="H139" s="296"/>
      <c r="I139" s="297"/>
      <c r="J139" s="40" t="s">
        <v>37</v>
      </c>
      <c r="K139" s="40"/>
      <c r="L139" s="40"/>
      <c r="M139" s="41"/>
      <c r="N139" s="2"/>
      <c r="V139" s="50"/>
    </row>
    <row r="140" spans="1:22" ht="21" thickBot="1" x14ac:dyDescent="0.3">
      <c r="A140" s="291"/>
      <c r="B140" s="75" t="s">
        <v>30</v>
      </c>
      <c r="C140" s="75" t="s">
        <v>32</v>
      </c>
      <c r="D140" s="75" t="s">
        <v>17</v>
      </c>
      <c r="E140" s="298" t="s">
        <v>34</v>
      </c>
      <c r="F140" s="298"/>
      <c r="G140" s="299"/>
      <c r="H140" s="300"/>
      <c r="I140" s="301"/>
      <c r="J140" s="12" t="s">
        <v>38</v>
      </c>
      <c r="K140" s="13"/>
      <c r="L140" s="13"/>
      <c r="M140" s="14"/>
      <c r="N140" s="2"/>
      <c r="V140" s="50"/>
    </row>
    <row r="141" spans="1:22" ht="13.8" thickBot="1" x14ac:dyDescent="0.3">
      <c r="A141" s="292"/>
      <c r="B141" s="8"/>
      <c r="C141" s="8"/>
      <c r="D141" s="9"/>
      <c r="E141" s="10" t="s">
        <v>2</v>
      </c>
      <c r="F141" s="11"/>
      <c r="G141" s="302"/>
      <c r="H141" s="303"/>
      <c r="I141" s="304"/>
      <c r="J141" s="12" t="s">
        <v>39</v>
      </c>
      <c r="K141" s="13"/>
      <c r="L141" s="13"/>
      <c r="M141" s="14"/>
      <c r="N141" s="2"/>
      <c r="V141" s="50"/>
    </row>
    <row r="142" spans="1:22" ht="21.6" thickTop="1" thickBot="1" x14ac:dyDescent="0.3">
      <c r="A142" s="290">
        <f t="shared" ref="A142" si="28">A138+1</f>
        <v>32</v>
      </c>
      <c r="B142" s="74" t="s">
        <v>29</v>
      </c>
      <c r="C142" s="74" t="s">
        <v>31</v>
      </c>
      <c r="D142" s="74" t="s">
        <v>18</v>
      </c>
      <c r="E142" s="293" t="s">
        <v>33</v>
      </c>
      <c r="F142" s="293"/>
      <c r="G142" s="293" t="s">
        <v>24</v>
      </c>
      <c r="H142" s="294"/>
      <c r="I142" s="45"/>
      <c r="J142" s="42" t="s">
        <v>0</v>
      </c>
      <c r="K142" s="43"/>
      <c r="L142" s="43"/>
      <c r="M142" s="44"/>
      <c r="N142" s="2"/>
      <c r="V142" s="50"/>
    </row>
    <row r="143" spans="1:22" ht="13.8" thickBot="1" x14ac:dyDescent="0.3">
      <c r="A143" s="291"/>
      <c r="B143" s="7"/>
      <c r="C143" s="7"/>
      <c r="D143" s="4"/>
      <c r="E143" s="7"/>
      <c r="F143" s="7"/>
      <c r="G143" s="295"/>
      <c r="H143" s="296"/>
      <c r="I143" s="297"/>
      <c r="J143" s="40" t="s">
        <v>37</v>
      </c>
      <c r="K143" s="40"/>
      <c r="L143" s="40"/>
      <c r="M143" s="41"/>
      <c r="N143" s="2"/>
      <c r="V143" s="50"/>
    </row>
    <row r="144" spans="1:22" ht="21" thickBot="1" x14ac:dyDescent="0.3">
      <c r="A144" s="291"/>
      <c r="B144" s="75" t="s">
        <v>30</v>
      </c>
      <c r="C144" s="75" t="s">
        <v>32</v>
      </c>
      <c r="D144" s="75" t="s">
        <v>17</v>
      </c>
      <c r="E144" s="298" t="s">
        <v>34</v>
      </c>
      <c r="F144" s="298"/>
      <c r="G144" s="299"/>
      <c r="H144" s="300"/>
      <c r="I144" s="301"/>
      <c r="J144" s="12" t="s">
        <v>38</v>
      </c>
      <c r="K144" s="13"/>
      <c r="L144" s="13"/>
      <c r="M144" s="14"/>
      <c r="N144" s="2"/>
      <c r="V144" s="50"/>
    </row>
    <row r="145" spans="1:22" ht="13.8" thickBot="1" x14ac:dyDescent="0.3">
      <c r="A145" s="292"/>
      <c r="B145" s="8"/>
      <c r="C145" s="8"/>
      <c r="D145" s="9"/>
      <c r="E145" s="10" t="s">
        <v>2</v>
      </c>
      <c r="F145" s="11"/>
      <c r="G145" s="302"/>
      <c r="H145" s="303"/>
      <c r="I145" s="304"/>
      <c r="J145" s="12" t="s">
        <v>39</v>
      </c>
      <c r="K145" s="13"/>
      <c r="L145" s="13"/>
      <c r="M145" s="14"/>
      <c r="N145" s="2"/>
      <c r="V145" s="50"/>
    </row>
    <row r="146" spans="1:22" ht="21.6" thickTop="1" thickBot="1" x14ac:dyDescent="0.3">
      <c r="A146" s="290">
        <f t="shared" ref="A146" si="29">A142+1</f>
        <v>33</v>
      </c>
      <c r="B146" s="74" t="s">
        <v>29</v>
      </c>
      <c r="C146" s="74" t="s">
        <v>31</v>
      </c>
      <c r="D146" s="74" t="s">
        <v>18</v>
      </c>
      <c r="E146" s="293" t="s">
        <v>33</v>
      </c>
      <c r="F146" s="293"/>
      <c r="G146" s="293" t="s">
        <v>24</v>
      </c>
      <c r="H146" s="294"/>
      <c r="I146" s="45"/>
      <c r="J146" s="42" t="s">
        <v>0</v>
      </c>
      <c r="K146" s="43"/>
      <c r="L146" s="43"/>
      <c r="M146" s="44"/>
      <c r="N146" s="2"/>
      <c r="V146" s="50"/>
    </row>
    <row r="147" spans="1:22" ht="13.8" thickBot="1" x14ac:dyDescent="0.3">
      <c r="A147" s="291"/>
      <c r="B147" s="7"/>
      <c r="C147" s="7"/>
      <c r="D147" s="4"/>
      <c r="E147" s="7"/>
      <c r="F147" s="7"/>
      <c r="G147" s="295"/>
      <c r="H147" s="296"/>
      <c r="I147" s="297"/>
      <c r="J147" s="40" t="s">
        <v>37</v>
      </c>
      <c r="K147" s="40"/>
      <c r="L147" s="40"/>
      <c r="M147" s="41"/>
      <c r="N147" s="2"/>
      <c r="V147" s="50"/>
    </row>
    <row r="148" spans="1:22" ht="21" thickBot="1" x14ac:dyDescent="0.3">
      <c r="A148" s="291"/>
      <c r="B148" s="75" t="s">
        <v>30</v>
      </c>
      <c r="C148" s="75" t="s">
        <v>32</v>
      </c>
      <c r="D148" s="75" t="s">
        <v>17</v>
      </c>
      <c r="E148" s="298" t="s">
        <v>34</v>
      </c>
      <c r="F148" s="298"/>
      <c r="G148" s="299"/>
      <c r="H148" s="300"/>
      <c r="I148" s="301"/>
      <c r="J148" s="12" t="s">
        <v>38</v>
      </c>
      <c r="K148" s="13"/>
      <c r="L148" s="13"/>
      <c r="M148" s="14"/>
      <c r="N148" s="2"/>
      <c r="V148" s="50"/>
    </row>
    <row r="149" spans="1:22" ht="13.8" thickBot="1" x14ac:dyDescent="0.3">
      <c r="A149" s="292"/>
      <c r="B149" s="8"/>
      <c r="C149" s="8"/>
      <c r="D149" s="9"/>
      <c r="E149" s="10" t="s">
        <v>2</v>
      </c>
      <c r="F149" s="11"/>
      <c r="G149" s="302"/>
      <c r="H149" s="303"/>
      <c r="I149" s="304"/>
      <c r="J149" s="12" t="s">
        <v>39</v>
      </c>
      <c r="K149" s="13"/>
      <c r="L149" s="13"/>
      <c r="M149" s="14"/>
      <c r="N149" s="2"/>
      <c r="V149" s="50"/>
    </row>
    <row r="150" spans="1:22" ht="21.6" thickTop="1" thickBot="1" x14ac:dyDescent="0.3">
      <c r="A150" s="290">
        <f t="shared" ref="A150" si="30">A146+1</f>
        <v>34</v>
      </c>
      <c r="B150" s="74" t="s">
        <v>29</v>
      </c>
      <c r="C150" s="74" t="s">
        <v>31</v>
      </c>
      <c r="D150" s="74" t="s">
        <v>18</v>
      </c>
      <c r="E150" s="293" t="s">
        <v>33</v>
      </c>
      <c r="F150" s="293"/>
      <c r="G150" s="293" t="s">
        <v>24</v>
      </c>
      <c r="H150" s="294"/>
      <c r="I150" s="45"/>
      <c r="J150" s="42" t="s">
        <v>0</v>
      </c>
      <c r="K150" s="43"/>
      <c r="L150" s="43"/>
      <c r="M150" s="44"/>
      <c r="N150" s="2"/>
      <c r="V150" s="50"/>
    </row>
    <row r="151" spans="1:22" ht="13.8" thickBot="1" x14ac:dyDescent="0.3">
      <c r="A151" s="291"/>
      <c r="B151" s="7"/>
      <c r="C151" s="7"/>
      <c r="D151" s="4"/>
      <c r="E151" s="7"/>
      <c r="F151" s="7"/>
      <c r="G151" s="295"/>
      <c r="H151" s="296"/>
      <c r="I151" s="297"/>
      <c r="J151" s="40" t="s">
        <v>37</v>
      </c>
      <c r="K151" s="40"/>
      <c r="L151" s="40"/>
      <c r="M151" s="41"/>
      <c r="N151" s="2"/>
      <c r="V151" s="50"/>
    </row>
    <row r="152" spans="1:22" ht="21" thickBot="1" x14ac:dyDescent="0.3">
      <c r="A152" s="291"/>
      <c r="B152" s="75" t="s">
        <v>30</v>
      </c>
      <c r="C152" s="75" t="s">
        <v>32</v>
      </c>
      <c r="D152" s="75" t="s">
        <v>17</v>
      </c>
      <c r="E152" s="298" t="s">
        <v>34</v>
      </c>
      <c r="F152" s="298"/>
      <c r="G152" s="299"/>
      <c r="H152" s="300"/>
      <c r="I152" s="301"/>
      <c r="J152" s="12" t="s">
        <v>38</v>
      </c>
      <c r="K152" s="13"/>
      <c r="L152" s="13"/>
      <c r="M152" s="14"/>
      <c r="N152" s="2"/>
      <c r="V152" s="50"/>
    </row>
    <row r="153" spans="1:22" ht="13.8" thickBot="1" x14ac:dyDescent="0.3">
      <c r="A153" s="292"/>
      <c r="B153" s="8"/>
      <c r="C153" s="8"/>
      <c r="D153" s="9"/>
      <c r="E153" s="10" t="s">
        <v>2</v>
      </c>
      <c r="F153" s="11"/>
      <c r="G153" s="302"/>
      <c r="H153" s="303"/>
      <c r="I153" s="304"/>
      <c r="J153" s="12" t="s">
        <v>39</v>
      </c>
      <c r="K153" s="13"/>
      <c r="L153" s="13"/>
      <c r="M153" s="14"/>
      <c r="N153" s="2"/>
      <c r="V153" s="50"/>
    </row>
    <row r="154" spans="1:22" ht="21.6" thickTop="1" thickBot="1" x14ac:dyDescent="0.3">
      <c r="A154" s="290">
        <f t="shared" ref="A154" si="31">A150+1</f>
        <v>35</v>
      </c>
      <c r="B154" s="74" t="s">
        <v>29</v>
      </c>
      <c r="C154" s="74" t="s">
        <v>31</v>
      </c>
      <c r="D154" s="74" t="s">
        <v>18</v>
      </c>
      <c r="E154" s="293" t="s">
        <v>33</v>
      </c>
      <c r="F154" s="293"/>
      <c r="G154" s="293" t="s">
        <v>24</v>
      </c>
      <c r="H154" s="294"/>
      <c r="I154" s="45"/>
      <c r="J154" s="42" t="s">
        <v>0</v>
      </c>
      <c r="K154" s="43"/>
      <c r="L154" s="43"/>
      <c r="M154" s="44"/>
      <c r="N154" s="2"/>
      <c r="V154" s="50"/>
    </row>
    <row r="155" spans="1:22" ht="13.8" thickBot="1" x14ac:dyDescent="0.3">
      <c r="A155" s="291"/>
      <c r="B155" s="7"/>
      <c r="C155" s="7"/>
      <c r="D155" s="4"/>
      <c r="E155" s="7"/>
      <c r="F155" s="7"/>
      <c r="G155" s="295"/>
      <c r="H155" s="296"/>
      <c r="I155" s="297"/>
      <c r="J155" s="40" t="s">
        <v>37</v>
      </c>
      <c r="K155" s="40"/>
      <c r="L155" s="40"/>
      <c r="M155" s="41"/>
      <c r="N155" s="2"/>
      <c r="V155" s="50"/>
    </row>
    <row r="156" spans="1:22" ht="21" thickBot="1" x14ac:dyDescent="0.3">
      <c r="A156" s="291"/>
      <c r="B156" s="75" t="s">
        <v>30</v>
      </c>
      <c r="C156" s="75" t="s">
        <v>32</v>
      </c>
      <c r="D156" s="75" t="s">
        <v>17</v>
      </c>
      <c r="E156" s="298" t="s">
        <v>34</v>
      </c>
      <c r="F156" s="298"/>
      <c r="G156" s="299"/>
      <c r="H156" s="300"/>
      <c r="I156" s="301"/>
      <c r="J156" s="12" t="s">
        <v>38</v>
      </c>
      <c r="K156" s="13"/>
      <c r="L156" s="13"/>
      <c r="M156" s="14"/>
      <c r="N156" s="2"/>
      <c r="V156" s="50"/>
    </row>
    <row r="157" spans="1:22" ht="13.8" thickBot="1" x14ac:dyDescent="0.3">
      <c r="A157" s="292"/>
      <c r="B157" s="8"/>
      <c r="C157" s="8"/>
      <c r="D157" s="9"/>
      <c r="E157" s="10" t="s">
        <v>2</v>
      </c>
      <c r="F157" s="11"/>
      <c r="G157" s="302"/>
      <c r="H157" s="303"/>
      <c r="I157" s="304"/>
      <c r="J157" s="12" t="s">
        <v>39</v>
      </c>
      <c r="K157" s="13"/>
      <c r="L157" s="13"/>
      <c r="M157" s="14"/>
      <c r="N157" s="2"/>
      <c r="V157" s="50"/>
    </row>
    <row r="158" spans="1:22" ht="21.6" thickTop="1" thickBot="1" x14ac:dyDescent="0.3">
      <c r="A158" s="290">
        <f t="shared" ref="A158" si="32">A154+1</f>
        <v>36</v>
      </c>
      <c r="B158" s="74" t="s">
        <v>29</v>
      </c>
      <c r="C158" s="74" t="s">
        <v>31</v>
      </c>
      <c r="D158" s="74" t="s">
        <v>18</v>
      </c>
      <c r="E158" s="293" t="s">
        <v>33</v>
      </c>
      <c r="F158" s="293"/>
      <c r="G158" s="293" t="s">
        <v>24</v>
      </c>
      <c r="H158" s="294"/>
      <c r="I158" s="45"/>
      <c r="J158" s="42" t="s">
        <v>0</v>
      </c>
      <c r="K158" s="43"/>
      <c r="L158" s="43"/>
      <c r="M158" s="44"/>
      <c r="N158" s="2"/>
      <c r="V158" s="50"/>
    </row>
    <row r="159" spans="1:22" ht="13.8" thickBot="1" x14ac:dyDescent="0.3">
      <c r="A159" s="291"/>
      <c r="B159" s="7"/>
      <c r="C159" s="7"/>
      <c r="D159" s="4"/>
      <c r="E159" s="7"/>
      <c r="F159" s="7"/>
      <c r="G159" s="295"/>
      <c r="H159" s="296"/>
      <c r="I159" s="297"/>
      <c r="J159" s="40" t="s">
        <v>37</v>
      </c>
      <c r="K159" s="40"/>
      <c r="L159" s="40"/>
      <c r="M159" s="41"/>
      <c r="N159" s="2"/>
      <c r="V159" s="50"/>
    </row>
    <row r="160" spans="1:22" ht="21" thickBot="1" x14ac:dyDescent="0.3">
      <c r="A160" s="291"/>
      <c r="B160" s="75" t="s">
        <v>30</v>
      </c>
      <c r="C160" s="75" t="s">
        <v>32</v>
      </c>
      <c r="D160" s="75" t="s">
        <v>17</v>
      </c>
      <c r="E160" s="298" t="s">
        <v>34</v>
      </c>
      <c r="F160" s="298"/>
      <c r="G160" s="299"/>
      <c r="H160" s="300"/>
      <c r="I160" s="301"/>
      <c r="J160" s="12" t="s">
        <v>38</v>
      </c>
      <c r="K160" s="13"/>
      <c r="L160" s="13"/>
      <c r="M160" s="14"/>
      <c r="N160" s="2"/>
      <c r="V160" s="50"/>
    </row>
    <row r="161" spans="1:22" ht="13.8" thickBot="1" x14ac:dyDescent="0.3">
      <c r="A161" s="292"/>
      <c r="B161" s="8"/>
      <c r="C161" s="8"/>
      <c r="D161" s="9"/>
      <c r="E161" s="10" t="s">
        <v>2</v>
      </c>
      <c r="F161" s="11"/>
      <c r="G161" s="302"/>
      <c r="H161" s="303"/>
      <c r="I161" s="304"/>
      <c r="J161" s="12" t="s">
        <v>39</v>
      </c>
      <c r="K161" s="13"/>
      <c r="L161" s="13"/>
      <c r="M161" s="14"/>
      <c r="N161" s="2"/>
      <c r="V161" s="50"/>
    </row>
    <row r="162" spans="1:22" ht="21.6" thickTop="1" thickBot="1" x14ac:dyDescent="0.3">
      <c r="A162" s="290">
        <f t="shared" ref="A162" si="33">A158+1</f>
        <v>37</v>
      </c>
      <c r="B162" s="74" t="s">
        <v>29</v>
      </c>
      <c r="C162" s="74" t="s">
        <v>31</v>
      </c>
      <c r="D162" s="74" t="s">
        <v>18</v>
      </c>
      <c r="E162" s="293" t="s">
        <v>33</v>
      </c>
      <c r="F162" s="293"/>
      <c r="G162" s="293" t="s">
        <v>24</v>
      </c>
      <c r="H162" s="294"/>
      <c r="I162" s="45"/>
      <c r="J162" s="42" t="s">
        <v>0</v>
      </c>
      <c r="K162" s="43"/>
      <c r="L162" s="43"/>
      <c r="M162" s="44"/>
      <c r="N162" s="2"/>
      <c r="V162" s="50"/>
    </row>
    <row r="163" spans="1:22" ht="13.8" thickBot="1" x14ac:dyDescent="0.3">
      <c r="A163" s="291"/>
      <c r="B163" s="7"/>
      <c r="C163" s="7"/>
      <c r="D163" s="4"/>
      <c r="E163" s="7"/>
      <c r="F163" s="7"/>
      <c r="G163" s="295"/>
      <c r="H163" s="296"/>
      <c r="I163" s="297"/>
      <c r="J163" s="40" t="s">
        <v>37</v>
      </c>
      <c r="K163" s="40"/>
      <c r="L163" s="40"/>
      <c r="M163" s="41"/>
      <c r="N163" s="2"/>
      <c r="V163" s="50"/>
    </row>
    <row r="164" spans="1:22" ht="21" thickBot="1" x14ac:dyDescent="0.3">
      <c r="A164" s="291"/>
      <c r="B164" s="75" t="s">
        <v>30</v>
      </c>
      <c r="C164" s="75" t="s">
        <v>32</v>
      </c>
      <c r="D164" s="75" t="s">
        <v>17</v>
      </c>
      <c r="E164" s="298" t="s">
        <v>34</v>
      </c>
      <c r="F164" s="298"/>
      <c r="G164" s="299"/>
      <c r="H164" s="300"/>
      <c r="I164" s="301"/>
      <c r="J164" s="12" t="s">
        <v>38</v>
      </c>
      <c r="K164" s="13"/>
      <c r="L164" s="13"/>
      <c r="M164" s="14"/>
      <c r="N164" s="2"/>
      <c r="V164" s="50"/>
    </row>
    <row r="165" spans="1:22" ht="13.8" thickBot="1" x14ac:dyDescent="0.3">
      <c r="A165" s="292"/>
      <c r="B165" s="8"/>
      <c r="C165" s="8"/>
      <c r="D165" s="9"/>
      <c r="E165" s="10" t="s">
        <v>2</v>
      </c>
      <c r="F165" s="11"/>
      <c r="G165" s="302"/>
      <c r="H165" s="303"/>
      <c r="I165" s="304"/>
      <c r="J165" s="12" t="s">
        <v>39</v>
      </c>
      <c r="K165" s="13"/>
      <c r="L165" s="13"/>
      <c r="M165" s="14"/>
      <c r="N165" s="2"/>
      <c r="V165" s="50"/>
    </row>
    <row r="166" spans="1:22" ht="21.6" thickTop="1" thickBot="1" x14ac:dyDescent="0.3">
      <c r="A166" s="290">
        <f t="shared" ref="A166" si="34">A162+1</f>
        <v>38</v>
      </c>
      <c r="B166" s="74" t="s">
        <v>29</v>
      </c>
      <c r="C166" s="74" t="s">
        <v>31</v>
      </c>
      <c r="D166" s="74" t="s">
        <v>18</v>
      </c>
      <c r="E166" s="293" t="s">
        <v>33</v>
      </c>
      <c r="F166" s="293"/>
      <c r="G166" s="293" t="s">
        <v>24</v>
      </c>
      <c r="H166" s="294"/>
      <c r="I166" s="45"/>
      <c r="J166" s="42" t="s">
        <v>0</v>
      </c>
      <c r="K166" s="43"/>
      <c r="L166" s="43"/>
      <c r="M166" s="44"/>
      <c r="N166" s="2"/>
      <c r="V166" s="50"/>
    </row>
    <row r="167" spans="1:22" ht="13.8" thickBot="1" x14ac:dyDescent="0.3">
      <c r="A167" s="291"/>
      <c r="B167" s="7"/>
      <c r="C167" s="7"/>
      <c r="D167" s="4"/>
      <c r="E167" s="7"/>
      <c r="F167" s="7"/>
      <c r="G167" s="295"/>
      <c r="H167" s="296"/>
      <c r="I167" s="297"/>
      <c r="J167" s="40" t="s">
        <v>37</v>
      </c>
      <c r="K167" s="40"/>
      <c r="L167" s="40"/>
      <c r="M167" s="41"/>
      <c r="N167" s="2"/>
      <c r="V167" s="50"/>
    </row>
    <row r="168" spans="1:22" ht="21" thickBot="1" x14ac:dyDescent="0.3">
      <c r="A168" s="291"/>
      <c r="B168" s="75" t="s">
        <v>30</v>
      </c>
      <c r="C168" s="75" t="s">
        <v>32</v>
      </c>
      <c r="D168" s="75" t="s">
        <v>17</v>
      </c>
      <c r="E168" s="298" t="s">
        <v>34</v>
      </c>
      <c r="F168" s="298"/>
      <c r="G168" s="299"/>
      <c r="H168" s="300"/>
      <c r="I168" s="301"/>
      <c r="J168" s="12" t="s">
        <v>38</v>
      </c>
      <c r="K168" s="13"/>
      <c r="L168" s="13"/>
      <c r="M168" s="14"/>
      <c r="N168" s="2"/>
      <c r="V168" s="50"/>
    </row>
    <row r="169" spans="1:22" ht="13.8" thickBot="1" x14ac:dyDescent="0.3">
      <c r="A169" s="292"/>
      <c r="B169" s="8"/>
      <c r="C169" s="8"/>
      <c r="D169" s="9"/>
      <c r="E169" s="10" t="s">
        <v>2</v>
      </c>
      <c r="F169" s="11"/>
      <c r="G169" s="302"/>
      <c r="H169" s="303"/>
      <c r="I169" s="304"/>
      <c r="J169" s="12" t="s">
        <v>39</v>
      </c>
      <c r="K169" s="13"/>
      <c r="L169" s="13"/>
      <c r="M169" s="14"/>
      <c r="N169" s="2"/>
      <c r="V169" s="50"/>
    </row>
    <row r="170" spans="1:22" ht="21.6" thickTop="1" thickBot="1" x14ac:dyDescent="0.3">
      <c r="A170" s="290">
        <f t="shared" ref="A170" si="35">A166+1</f>
        <v>39</v>
      </c>
      <c r="B170" s="74" t="s">
        <v>29</v>
      </c>
      <c r="C170" s="74" t="s">
        <v>31</v>
      </c>
      <c r="D170" s="74" t="s">
        <v>18</v>
      </c>
      <c r="E170" s="293" t="s">
        <v>33</v>
      </c>
      <c r="F170" s="293"/>
      <c r="G170" s="293" t="s">
        <v>24</v>
      </c>
      <c r="H170" s="294"/>
      <c r="I170" s="45"/>
      <c r="J170" s="42" t="s">
        <v>0</v>
      </c>
      <c r="K170" s="43"/>
      <c r="L170" s="43"/>
      <c r="M170" s="44"/>
      <c r="N170" s="2"/>
      <c r="V170" s="50"/>
    </row>
    <row r="171" spans="1:22" ht="13.8" thickBot="1" x14ac:dyDescent="0.3">
      <c r="A171" s="291"/>
      <c r="B171" s="7"/>
      <c r="C171" s="7"/>
      <c r="D171" s="4"/>
      <c r="E171" s="7"/>
      <c r="F171" s="7"/>
      <c r="G171" s="295"/>
      <c r="H171" s="296"/>
      <c r="I171" s="297"/>
      <c r="J171" s="40" t="s">
        <v>37</v>
      </c>
      <c r="K171" s="40"/>
      <c r="L171" s="40"/>
      <c r="M171" s="41"/>
      <c r="N171" s="2"/>
      <c r="V171" s="50"/>
    </row>
    <row r="172" spans="1:22" ht="21" thickBot="1" x14ac:dyDescent="0.3">
      <c r="A172" s="291"/>
      <c r="B172" s="75" t="s">
        <v>30</v>
      </c>
      <c r="C172" s="75" t="s">
        <v>32</v>
      </c>
      <c r="D172" s="75" t="s">
        <v>17</v>
      </c>
      <c r="E172" s="298" t="s">
        <v>34</v>
      </c>
      <c r="F172" s="298"/>
      <c r="G172" s="299"/>
      <c r="H172" s="300"/>
      <c r="I172" s="301"/>
      <c r="J172" s="12" t="s">
        <v>38</v>
      </c>
      <c r="K172" s="13"/>
      <c r="L172" s="13"/>
      <c r="M172" s="14"/>
      <c r="N172" s="2"/>
      <c r="V172" s="50"/>
    </row>
    <row r="173" spans="1:22" ht="13.8" thickBot="1" x14ac:dyDescent="0.3">
      <c r="A173" s="292"/>
      <c r="B173" s="8"/>
      <c r="C173" s="8"/>
      <c r="D173" s="9"/>
      <c r="E173" s="10" t="s">
        <v>2</v>
      </c>
      <c r="F173" s="11"/>
      <c r="G173" s="302"/>
      <c r="H173" s="303"/>
      <c r="I173" s="304"/>
      <c r="J173" s="12" t="s">
        <v>39</v>
      </c>
      <c r="K173" s="13"/>
      <c r="L173" s="13"/>
      <c r="M173" s="14"/>
      <c r="N173" s="2"/>
      <c r="V173" s="50"/>
    </row>
    <row r="174" spans="1:22" ht="21.6" thickTop="1" thickBot="1" x14ac:dyDescent="0.3">
      <c r="A174" s="290">
        <f t="shared" ref="A174" si="36">A170+1</f>
        <v>40</v>
      </c>
      <c r="B174" s="74" t="s">
        <v>29</v>
      </c>
      <c r="C174" s="74" t="s">
        <v>31</v>
      </c>
      <c r="D174" s="74" t="s">
        <v>18</v>
      </c>
      <c r="E174" s="293" t="s">
        <v>33</v>
      </c>
      <c r="F174" s="293"/>
      <c r="G174" s="293" t="s">
        <v>24</v>
      </c>
      <c r="H174" s="294"/>
      <c r="I174" s="45"/>
      <c r="J174" s="42" t="s">
        <v>0</v>
      </c>
      <c r="K174" s="43"/>
      <c r="L174" s="43"/>
      <c r="M174" s="44"/>
      <c r="N174" s="2"/>
      <c r="V174" s="50"/>
    </row>
    <row r="175" spans="1:22" ht="13.8" thickBot="1" x14ac:dyDescent="0.3">
      <c r="A175" s="291"/>
      <c r="B175" s="7"/>
      <c r="C175" s="7"/>
      <c r="D175" s="4"/>
      <c r="E175" s="7"/>
      <c r="F175" s="7"/>
      <c r="G175" s="295"/>
      <c r="H175" s="296"/>
      <c r="I175" s="297"/>
      <c r="J175" s="40" t="s">
        <v>37</v>
      </c>
      <c r="K175" s="40"/>
      <c r="L175" s="40"/>
      <c r="M175" s="41"/>
      <c r="N175" s="2"/>
      <c r="V175" s="50"/>
    </row>
    <row r="176" spans="1:22" ht="21" thickBot="1" x14ac:dyDescent="0.3">
      <c r="A176" s="291"/>
      <c r="B176" s="75" t="s">
        <v>30</v>
      </c>
      <c r="C176" s="75" t="s">
        <v>32</v>
      </c>
      <c r="D176" s="75" t="s">
        <v>17</v>
      </c>
      <c r="E176" s="298" t="s">
        <v>34</v>
      </c>
      <c r="F176" s="298"/>
      <c r="G176" s="299"/>
      <c r="H176" s="300"/>
      <c r="I176" s="301"/>
      <c r="J176" s="12" t="s">
        <v>38</v>
      </c>
      <c r="K176" s="13"/>
      <c r="L176" s="13"/>
      <c r="M176" s="14"/>
      <c r="N176" s="2"/>
      <c r="V176" s="50"/>
    </row>
    <row r="177" spans="1:22" ht="13.8" thickBot="1" x14ac:dyDescent="0.3">
      <c r="A177" s="292"/>
      <c r="B177" s="8"/>
      <c r="C177" s="8"/>
      <c r="D177" s="9"/>
      <c r="E177" s="10" t="s">
        <v>2</v>
      </c>
      <c r="F177" s="11"/>
      <c r="G177" s="302"/>
      <c r="H177" s="303"/>
      <c r="I177" s="304"/>
      <c r="J177" s="12" t="s">
        <v>39</v>
      </c>
      <c r="K177" s="13"/>
      <c r="L177" s="13"/>
      <c r="M177" s="14"/>
      <c r="N177" s="2"/>
      <c r="V177" s="50"/>
    </row>
    <row r="178" spans="1:22" ht="21.6" thickTop="1" thickBot="1" x14ac:dyDescent="0.3">
      <c r="A178" s="290">
        <f t="shared" ref="A178" si="37">A174+1</f>
        <v>41</v>
      </c>
      <c r="B178" s="74" t="s">
        <v>29</v>
      </c>
      <c r="C178" s="74" t="s">
        <v>31</v>
      </c>
      <c r="D178" s="74" t="s">
        <v>18</v>
      </c>
      <c r="E178" s="293" t="s">
        <v>33</v>
      </c>
      <c r="F178" s="293"/>
      <c r="G178" s="293" t="s">
        <v>24</v>
      </c>
      <c r="H178" s="294"/>
      <c r="I178" s="45"/>
      <c r="J178" s="42" t="s">
        <v>0</v>
      </c>
      <c r="K178" s="43"/>
      <c r="L178" s="43"/>
      <c r="M178" s="44"/>
      <c r="N178" s="2"/>
      <c r="V178" s="50"/>
    </row>
    <row r="179" spans="1:22" ht="13.8" thickBot="1" x14ac:dyDescent="0.3">
      <c r="A179" s="291"/>
      <c r="B179" s="7"/>
      <c r="C179" s="7"/>
      <c r="D179" s="4"/>
      <c r="E179" s="7"/>
      <c r="F179" s="7"/>
      <c r="G179" s="295"/>
      <c r="H179" s="296"/>
      <c r="I179" s="297"/>
      <c r="J179" s="40" t="s">
        <v>37</v>
      </c>
      <c r="K179" s="40"/>
      <c r="L179" s="40"/>
      <c r="M179" s="41"/>
      <c r="N179" s="2"/>
      <c r="V179" s="50">
        <v>0</v>
      </c>
    </row>
    <row r="180" spans="1:22" ht="21" thickBot="1" x14ac:dyDescent="0.3">
      <c r="A180" s="291"/>
      <c r="B180" s="75" t="s">
        <v>30</v>
      </c>
      <c r="C180" s="75" t="s">
        <v>32</v>
      </c>
      <c r="D180" s="75" t="s">
        <v>17</v>
      </c>
      <c r="E180" s="298" t="s">
        <v>34</v>
      </c>
      <c r="F180" s="298"/>
      <c r="G180" s="299"/>
      <c r="H180" s="300"/>
      <c r="I180" s="301"/>
      <c r="J180" s="12" t="s">
        <v>38</v>
      </c>
      <c r="K180" s="13"/>
      <c r="L180" s="13"/>
      <c r="M180" s="14"/>
      <c r="N180" s="2"/>
      <c r="V180" s="50"/>
    </row>
    <row r="181" spans="1:22" ht="13.8" thickBot="1" x14ac:dyDescent="0.3">
      <c r="A181" s="292"/>
      <c r="B181" s="8"/>
      <c r="C181" s="8"/>
      <c r="D181" s="9"/>
      <c r="E181" s="10" t="s">
        <v>2</v>
      </c>
      <c r="F181" s="11"/>
      <c r="G181" s="302"/>
      <c r="H181" s="303"/>
      <c r="I181" s="304"/>
      <c r="J181" s="12" t="s">
        <v>39</v>
      </c>
      <c r="K181" s="13"/>
      <c r="L181" s="13"/>
      <c r="M181" s="14"/>
      <c r="N181" s="2"/>
      <c r="V181" s="50"/>
    </row>
    <row r="182" spans="1:22" ht="21.6" thickTop="1" thickBot="1" x14ac:dyDescent="0.3">
      <c r="A182" s="290">
        <f t="shared" ref="A182" si="38">A178+1</f>
        <v>42</v>
      </c>
      <c r="B182" s="74" t="s">
        <v>29</v>
      </c>
      <c r="C182" s="74" t="s">
        <v>31</v>
      </c>
      <c r="D182" s="74" t="s">
        <v>18</v>
      </c>
      <c r="E182" s="293" t="s">
        <v>33</v>
      </c>
      <c r="F182" s="293"/>
      <c r="G182" s="293" t="s">
        <v>24</v>
      </c>
      <c r="H182" s="294"/>
      <c r="I182" s="45"/>
      <c r="J182" s="42" t="s">
        <v>0</v>
      </c>
      <c r="K182" s="43"/>
      <c r="L182" s="43"/>
      <c r="M182" s="44"/>
      <c r="N182" s="2"/>
      <c r="V182" s="50"/>
    </row>
    <row r="183" spans="1:22" ht="13.8" thickBot="1" x14ac:dyDescent="0.3">
      <c r="A183" s="291"/>
      <c r="B183" s="7"/>
      <c r="C183" s="7"/>
      <c r="D183" s="4"/>
      <c r="E183" s="7"/>
      <c r="F183" s="7"/>
      <c r="G183" s="295"/>
      <c r="H183" s="296"/>
      <c r="I183" s="297"/>
      <c r="J183" s="40" t="s">
        <v>37</v>
      </c>
      <c r="K183" s="40"/>
      <c r="L183" s="40"/>
      <c r="M183" s="41"/>
      <c r="N183" s="2"/>
      <c r="V183" s="50">
        <v>0</v>
      </c>
    </row>
    <row r="184" spans="1:22" ht="21" thickBot="1" x14ac:dyDescent="0.3">
      <c r="A184" s="291"/>
      <c r="B184" s="75" t="s">
        <v>30</v>
      </c>
      <c r="C184" s="75" t="s">
        <v>32</v>
      </c>
      <c r="D184" s="75" t="s">
        <v>17</v>
      </c>
      <c r="E184" s="298" t="s">
        <v>34</v>
      </c>
      <c r="F184" s="298"/>
      <c r="G184" s="299"/>
      <c r="H184" s="300"/>
      <c r="I184" s="301"/>
      <c r="J184" s="12" t="s">
        <v>38</v>
      </c>
      <c r="K184" s="13"/>
      <c r="L184" s="13"/>
      <c r="M184" s="14"/>
      <c r="N184" s="2"/>
      <c r="V184" s="50"/>
    </row>
    <row r="185" spans="1:22" ht="13.8" thickBot="1" x14ac:dyDescent="0.3">
      <c r="A185" s="292"/>
      <c r="B185" s="8"/>
      <c r="C185" s="8"/>
      <c r="D185" s="9"/>
      <c r="E185" s="10" t="s">
        <v>2</v>
      </c>
      <c r="F185" s="11"/>
      <c r="G185" s="302"/>
      <c r="H185" s="303"/>
      <c r="I185" s="304"/>
      <c r="J185" s="12" t="s">
        <v>39</v>
      </c>
      <c r="K185" s="13"/>
      <c r="L185" s="13"/>
      <c r="M185" s="14"/>
      <c r="N185" s="2"/>
      <c r="V185" s="50"/>
    </row>
    <row r="186" spans="1:22" ht="21.6" thickTop="1" thickBot="1" x14ac:dyDescent="0.3">
      <c r="A186" s="290">
        <f t="shared" ref="A186" si="39">A182+1</f>
        <v>43</v>
      </c>
      <c r="B186" s="74" t="s">
        <v>29</v>
      </c>
      <c r="C186" s="74" t="s">
        <v>31</v>
      </c>
      <c r="D186" s="74" t="s">
        <v>18</v>
      </c>
      <c r="E186" s="293" t="s">
        <v>33</v>
      </c>
      <c r="F186" s="293"/>
      <c r="G186" s="293" t="s">
        <v>24</v>
      </c>
      <c r="H186" s="294"/>
      <c r="I186" s="45"/>
      <c r="J186" s="42" t="s">
        <v>0</v>
      </c>
      <c r="K186" s="43"/>
      <c r="L186" s="43"/>
      <c r="M186" s="44"/>
      <c r="N186" s="2"/>
      <c r="V186" s="50"/>
    </row>
    <row r="187" spans="1:22" ht="13.8" thickBot="1" x14ac:dyDescent="0.3">
      <c r="A187" s="291"/>
      <c r="B187" s="7"/>
      <c r="C187" s="7"/>
      <c r="D187" s="4"/>
      <c r="E187" s="7"/>
      <c r="F187" s="7"/>
      <c r="G187" s="295"/>
      <c r="H187" s="296"/>
      <c r="I187" s="297"/>
      <c r="J187" s="40" t="s">
        <v>37</v>
      </c>
      <c r="K187" s="40"/>
      <c r="L187" s="40"/>
      <c r="M187" s="41"/>
      <c r="N187" s="2"/>
      <c r="V187" s="50">
        <v>0</v>
      </c>
    </row>
    <row r="188" spans="1:22" ht="21" thickBot="1" x14ac:dyDescent="0.3">
      <c r="A188" s="291"/>
      <c r="B188" s="75" t="s">
        <v>30</v>
      </c>
      <c r="C188" s="75" t="s">
        <v>32</v>
      </c>
      <c r="D188" s="75" t="s">
        <v>17</v>
      </c>
      <c r="E188" s="298" t="s">
        <v>34</v>
      </c>
      <c r="F188" s="298"/>
      <c r="G188" s="299"/>
      <c r="H188" s="300"/>
      <c r="I188" s="301"/>
      <c r="J188" s="12" t="s">
        <v>38</v>
      </c>
      <c r="K188" s="13"/>
      <c r="L188" s="13"/>
      <c r="M188" s="14"/>
      <c r="N188" s="2"/>
      <c r="V188" s="50"/>
    </row>
    <row r="189" spans="1:22" ht="13.8" thickBot="1" x14ac:dyDescent="0.3">
      <c r="A189" s="292"/>
      <c r="B189" s="8"/>
      <c r="C189" s="8"/>
      <c r="D189" s="9"/>
      <c r="E189" s="10" t="s">
        <v>2</v>
      </c>
      <c r="F189" s="11"/>
      <c r="G189" s="302"/>
      <c r="H189" s="303"/>
      <c r="I189" s="304"/>
      <c r="J189" s="12" t="s">
        <v>39</v>
      </c>
      <c r="K189" s="13"/>
      <c r="L189" s="13"/>
      <c r="M189" s="14"/>
      <c r="N189" s="2"/>
      <c r="V189" s="50"/>
    </row>
    <row r="190" spans="1:22" ht="21.6" thickTop="1" thickBot="1" x14ac:dyDescent="0.3">
      <c r="A190" s="290">
        <f t="shared" ref="A190" si="40">A186+1</f>
        <v>44</v>
      </c>
      <c r="B190" s="74" t="s">
        <v>29</v>
      </c>
      <c r="C190" s="74" t="s">
        <v>31</v>
      </c>
      <c r="D190" s="74" t="s">
        <v>18</v>
      </c>
      <c r="E190" s="293" t="s">
        <v>33</v>
      </c>
      <c r="F190" s="293"/>
      <c r="G190" s="293" t="s">
        <v>24</v>
      </c>
      <c r="H190" s="294"/>
      <c r="I190" s="45"/>
      <c r="J190" s="42" t="s">
        <v>0</v>
      </c>
      <c r="K190" s="43"/>
      <c r="L190" s="43"/>
      <c r="M190" s="44"/>
      <c r="N190" s="2"/>
      <c r="V190" s="50"/>
    </row>
    <row r="191" spans="1:22" ht="13.8" thickBot="1" x14ac:dyDescent="0.3">
      <c r="A191" s="291"/>
      <c r="B191" s="7"/>
      <c r="C191" s="7"/>
      <c r="D191" s="4"/>
      <c r="E191" s="7"/>
      <c r="F191" s="7"/>
      <c r="G191" s="295"/>
      <c r="H191" s="296"/>
      <c r="I191" s="297"/>
      <c r="J191" s="40" t="s">
        <v>37</v>
      </c>
      <c r="K191" s="40"/>
      <c r="L191" s="40"/>
      <c r="M191" s="41"/>
      <c r="N191" s="2"/>
      <c r="V191" s="50">
        <v>0</v>
      </c>
    </row>
    <row r="192" spans="1:22" ht="21" thickBot="1" x14ac:dyDescent="0.3">
      <c r="A192" s="291"/>
      <c r="B192" s="75" t="s">
        <v>30</v>
      </c>
      <c r="C192" s="75" t="s">
        <v>32</v>
      </c>
      <c r="D192" s="75" t="s">
        <v>17</v>
      </c>
      <c r="E192" s="298" t="s">
        <v>34</v>
      </c>
      <c r="F192" s="298"/>
      <c r="G192" s="299"/>
      <c r="H192" s="300"/>
      <c r="I192" s="301"/>
      <c r="J192" s="12" t="s">
        <v>38</v>
      </c>
      <c r="K192" s="13"/>
      <c r="L192" s="13"/>
      <c r="M192" s="14"/>
      <c r="N192" s="2"/>
      <c r="V192" s="50"/>
    </row>
    <row r="193" spans="1:22" ht="13.8" thickBot="1" x14ac:dyDescent="0.3">
      <c r="A193" s="292"/>
      <c r="B193" s="8"/>
      <c r="C193" s="8"/>
      <c r="D193" s="9"/>
      <c r="E193" s="10" t="s">
        <v>2</v>
      </c>
      <c r="F193" s="11"/>
      <c r="G193" s="302"/>
      <c r="H193" s="303"/>
      <c r="I193" s="304"/>
      <c r="J193" s="12" t="s">
        <v>39</v>
      </c>
      <c r="K193" s="13"/>
      <c r="L193" s="13"/>
      <c r="M193" s="14"/>
      <c r="N193" s="2"/>
      <c r="V193" s="50"/>
    </row>
    <row r="194" spans="1:22" ht="21.6" thickTop="1" thickBot="1" x14ac:dyDescent="0.3">
      <c r="A194" s="290">
        <f t="shared" ref="A194" si="41">A190+1</f>
        <v>45</v>
      </c>
      <c r="B194" s="74" t="s">
        <v>29</v>
      </c>
      <c r="C194" s="74" t="s">
        <v>31</v>
      </c>
      <c r="D194" s="74" t="s">
        <v>18</v>
      </c>
      <c r="E194" s="293" t="s">
        <v>33</v>
      </c>
      <c r="F194" s="293"/>
      <c r="G194" s="293" t="s">
        <v>24</v>
      </c>
      <c r="H194" s="294"/>
      <c r="I194" s="45"/>
      <c r="J194" s="42" t="s">
        <v>0</v>
      </c>
      <c r="K194" s="43"/>
      <c r="L194" s="43"/>
      <c r="M194" s="44"/>
      <c r="N194" s="2"/>
      <c r="V194" s="50"/>
    </row>
    <row r="195" spans="1:22" ht="13.8" thickBot="1" x14ac:dyDescent="0.3">
      <c r="A195" s="291"/>
      <c r="B195" s="7"/>
      <c r="C195" s="7"/>
      <c r="D195" s="4"/>
      <c r="E195" s="7"/>
      <c r="F195" s="7"/>
      <c r="G195" s="295"/>
      <c r="H195" s="296"/>
      <c r="I195" s="297"/>
      <c r="J195" s="40" t="s">
        <v>37</v>
      </c>
      <c r="K195" s="40"/>
      <c r="L195" s="40"/>
      <c r="M195" s="41"/>
      <c r="N195" s="2"/>
      <c r="V195" s="50">
        <v>0</v>
      </c>
    </row>
    <row r="196" spans="1:22" ht="21" thickBot="1" x14ac:dyDescent="0.3">
      <c r="A196" s="291"/>
      <c r="B196" s="75" t="s">
        <v>30</v>
      </c>
      <c r="C196" s="75" t="s">
        <v>32</v>
      </c>
      <c r="D196" s="75" t="s">
        <v>17</v>
      </c>
      <c r="E196" s="298" t="s">
        <v>34</v>
      </c>
      <c r="F196" s="298"/>
      <c r="G196" s="299"/>
      <c r="H196" s="300"/>
      <c r="I196" s="301"/>
      <c r="J196" s="12" t="s">
        <v>38</v>
      </c>
      <c r="K196" s="13"/>
      <c r="L196" s="13"/>
      <c r="M196" s="14"/>
      <c r="N196" s="2"/>
      <c r="V196" s="50"/>
    </row>
    <row r="197" spans="1:22" ht="13.8" thickBot="1" x14ac:dyDescent="0.3">
      <c r="A197" s="292"/>
      <c r="B197" s="8"/>
      <c r="C197" s="8"/>
      <c r="D197" s="9"/>
      <c r="E197" s="10" t="s">
        <v>2</v>
      </c>
      <c r="F197" s="11"/>
      <c r="G197" s="302"/>
      <c r="H197" s="303"/>
      <c r="I197" s="304"/>
      <c r="J197" s="12" t="s">
        <v>39</v>
      </c>
      <c r="K197" s="13"/>
      <c r="L197" s="13"/>
      <c r="M197" s="14"/>
      <c r="N197" s="2"/>
      <c r="V197" s="50"/>
    </row>
    <row r="198" spans="1:22" ht="21.6" thickTop="1" thickBot="1" x14ac:dyDescent="0.3">
      <c r="A198" s="290">
        <f t="shared" ref="A198" si="42">A194+1</f>
        <v>46</v>
      </c>
      <c r="B198" s="74" t="s">
        <v>29</v>
      </c>
      <c r="C198" s="74" t="s">
        <v>31</v>
      </c>
      <c r="D198" s="74" t="s">
        <v>18</v>
      </c>
      <c r="E198" s="293" t="s">
        <v>33</v>
      </c>
      <c r="F198" s="293"/>
      <c r="G198" s="293" t="s">
        <v>24</v>
      </c>
      <c r="H198" s="294"/>
      <c r="I198" s="45"/>
      <c r="J198" s="42" t="s">
        <v>0</v>
      </c>
      <c r="K198" s="43"/>
      <c r="L198" s="43"/>
      <c r="M198" s="44"/>
      <c r="N198" s="2"/>
      <c r="V198" s="50"/>
    </row>
    <row r="199" spans="1:22" ht="13.8" thickBot="1" x14ac:dyDescent="0.3">
      <c r="A199" s="291"/>
      <c r="B199" s="7"/>
      <c r="C199" s="7"/>
      <c r="D199" s="4"/>
      <c r="E199" s="7"/>
      <c r="F199" s="7"/>
      <c r="G199" s="295"/>
      <c r="H199" s="296"/>
      <c r="I199" s="297"/>
      <c r="J199" s="40" t="s">
        <v>37</v>
      </c>
      <c r="K199" s="40"/>
      <c r="L199" s="40"/>
      <c r="M199" s="41"/>
      <c r="N199" s="2"/>
      <c r="V199" s="50">
        <v>0</v>
      </c>
    </row>
    <row r="200" spans="1:22" ht="21" thickBot="1" x14ac:dyDescent="0.3">
      <c r="A200" s="291"/>
      <c r="B200" s="75" t="s">
        <v>30</v>
      </c>
      <c r="C200" s="75" t="s">
        <v>32</v>
      </c>
      <c r="D200" s="75" t="s">
        <v>17</v>
      </c>
      <c r="E200" s="298" t="s">
        <v>34</v>
      </c>
      <c r="F200" s="298"/>
      <c r="G200" s="299"/>
      <c r="H200" s="300"/>
      <c r="I200" s="301"/>
      <c r="J200" s="12" t="s">
        <v>38</v>
      </c>
      <c r="K200" s="13"/>
      <c r="L200" s="13"/>
      <c r="M200" s="14"/>
      <c r="N200" s="2"/>
      <c r="V200" s="50"/>
    </row>
    <row r="201" spans="1:22" ht="13.8" thickBot="1" x14ac:dyDescent="0.3">
      <c r="A201" s="292"/>
      <c r="B201" s="8"/>
      <c r="C201" s="8"/>
      <c r="D201" s="9"/>
      <c r="E201" s="10" t="s">
        <v>2</v>
      </c>
      <c r="F201" s="11"/>
      <c r="G201" s="302"/>
      <c r="H201" s="303"/>
      <c r="I201" s="304"/>
      <c r="J201" s="12" t="s">
        <v>39</v>
      </c>
      <c r="K201" s="13"/>
      <c r="L201" s="13"/>
      <c r="M201" s="14"/>
      <c r="N201" s="2"/>
      <c r="V201" s="50"/>
    </row>
    <row r="202" spans="1:22" ht="21.6" thickTop="1" thickBot="1" x14ac:dyDescent="0.3">
      <c r="A202" s="290">
        <f t="shared" ref="A202" si="43">A198+1</f>
        <v>47</v>
      </c>
      <c r="B202" s="74" t="s">
        <v>29</v>
      </c>
      <c r="C202" s="74" t="s">
        <v>31</v>
      </c>
      <c r="D202" s="74" t="s">
        <v>18</v>
      </c>
      <c r="E202" s="293" t="s">
        <v>33</v>
      </c>
      <c r="F202" s="293"/>
      <c r="G202" s="293" t="s">
        <v>24</v>
      </c>
      <c r="H202" s="294"/>
      <c r="I202" s="45"/>
      <c r="J202" s="42" t="s">
        <v>0</v>
      </c>
      <c r="K202" s="43"/>
      <c r="L202" s="43"/>
      <c r="M202" s="44"/>
      <c r="N202" s="2"/>
      <c r="V202" s="50"/>
    </row>
    <row r="203" spans="1:22" ht="13.8" thickBot="1" x14ac:dyDescent="0.3">
      <c r="A203" s="291"/>
      <c r="B203" s="7"/>
      <c r="C203" s="7"/>
      <c r="D203" s="4"/>
      <c r="E203" s="7"/>
      <c r="F203" s="7"/>
      <c r="G203" s="295"/>
      <c r="H203" s="296"/>
      <c r="I203" s="297"/>
      <c r="J203" s="40" t="s">
        <v>37</v>
      </c>
      <c r="K203" s="40"/>
      <c r="L203" s="40"/>
      <c r="M203" s="41"/>
      <c r="N203" s="2"/>
      <c r="V203" s="50">
        <v>0</v>
      </c>
    </row>
    <row r="204" spans="1:22" ht="21" thickBot="1" x14ac:dyDescent="0.3">
      <c r="A204" s="291"/>
      <c r="B204" s="75" t="s">
        <v>30</v>
      </c>
      <c r="C204" s="75" t="s">
        <v>32</v>
      </c>
      <c r="D204" s="75" t="s">
        <v>17</v>
      </c>
      <c r="E204" s="298" t="s">
        <v>34</v>
      </c>
      <c r="F204" s="298"/>
      <c r="G204" s="299"/>
      <c r="H204" s="300"/>
      <c r="I204" s="301"/>
      <c r="J204" s="12" t="s">
        <v>38</v>
      </c>
      <c r="K204" s="13"/>
      <c r="L204" s="13"/>
      <c r="M204" s="14"/>
      <c r="N204" s="2"/>
      <c r="V204" s="50"/>
    </row>
    <row r="205" spans="1:22" ht="13.8" thickBot="1" x14ac:dyDescent="0.3">
      <c r="A205" s="292"/>
      <c r="B205" s="8"/>
      <c r="C205" s="8"/>
      <c r="D205" s="9"/>
      <c r="E205" s="10" t="s">
        <v>2</v>
      </c>
      <c r="F205" s="11"/>
      <c r="G205" s="302"/>
      <c r="H205" s="303"/>
      <c r="I205" s="304"/>
      <c r="J205" s="12" t="s">
        <v>39</v>
      </c>
      <c r="K205" s="13"/>
      <c r="L205" s="13"/>
      <c r="M205" s="14"/>
      <c r="N205" s="2"/>
      <c r="V205" s="50"/>
    </row>
    <row r="206" spans="1:22" ht="21.6" thickTop="1" thickBot="1" x14ac:dyDescent="0.3">
      <c r="A206" s="290">
        <f t="shared" ref="A206" si="44">A202+1</f>
        <v>48</v>
      </c>
      <c r="B206" s="74" t="s">
        <v>29</v>
      </c>
      <c r="C206" s="74" t="s">
        <v>31</v>
      </c>
      <c r="D206" s="74" t="s">
        <v>18</v>
      </c>
      <c r="E206" s="293" t="s">
        <v>33</v>
      </c>
      <c r="F206" s="293"/>
      <c r="G206" s="293" t="s">
        <v>24</v>
      </c>
      <c r="H206" s="294"/>
      <c r="I206" s="45"/>
      <c r="J206" s="42" t="s">
        <v>0</v>
      </c>
      <c r="K206" s="43"/>
      <c r="L206" s="43"/>
      <c r="M206" s="44"/>
      <c r="N206" s="2"/>
      <c r="V206" s="50"/>
    </row>
    <row r="207" spans="1:22" ht="13.8" thickBot="1" x14ac:dyDescent="0.3">
      <c r="A207" s="291"/>
      <c r="B207" s="7"/>
      <c r="C207" s="7"/>
      <c r="D207" s="4"/>
      <c r="E207" s="7"/>
      <c r="F207" s="7"/>
      <c r="G207" s="295"/>
      <c r="H207" s="296"/>
      <c r="I207" s="297"/>
      <c r="J207" s="40" t="s">
        <v>37</v>
      </c>
      <c r="K207" s="40"/>
      <c r="L207" s="40"/>
      <c r="M207" s="41"/>
      <c r="N207" s="2"/>
      <c r="V207" s="50">
        <v>0</v>
      </c>
    </row>
    <row r="208" spans="1:22" ht="21" thickBot="1" x14ac:dyDescent="0.3">
      <c r="A208" s="291"/>
      <c r="B208" s="75" t="s">
        <v>30</v>
      </c>
      <c r="C208" s="75" t="s">
        <v>32</v>
      </c>
      <c r="D208" s="75" t="s">
        <v>17</v>
      </c>
      <c r="E208" s="298" t="s">
        <v>34</v>
      </c>
      <c r="F208" s="298"/>
      <c r="G208" s="299"/>
      <c r="H208" s="300"/>
      <c r="I208" s="301"/>
      <c r="J208" s="12" t="s">
        <v>38</v>
      </c>
      <c r="K208" s="13"/>
      <c r="L208" s="13"/>
      <c r="M208" s="14"/>
      <c r="N208" s="2"/>
      <c r="V208" s="50"/>
    </row>
    <row r="209" spans="1:22" ht="13.8" thickBot="1" x14ac:dyDescent="0.3">
      <c r="A209" s="292"/>
      <c r="B209" s="8"/>
      <c r="C209" s="8"/>
      <c r="D209" s="9"/>
      <c r="E209" s="10" t="s">
        <v>2</v>
      </c>
      <c r="F209" s="11"/>
      <c r="G209" s="302"/>
      <c r="H209" s="303"/>
      <c r="I209" s="304"/>
      <c r="J209" s="12" t="s">
        <v>39</v>
      </c>
      <c r="K209" s="13"/>
      <c r="L209" s="13"/>
      <c r="M209" s="14"/>
      <c r="N209" s="2"/>
      <c r="V209" s="50"/>
    </row>
    <row r="210" spans="1:22" ht="21.6" thickTop="1" thickBot="1" x14ac:dyDescent="0.3">
      <c r="A210" s="290">
        <f t="shared" ref="A210" si="45">A206+1</f>
        <v>49</v>
      </c>
      <c r="B210" s="74" t="s">
        <v>29</v>
      </c>
      <c r="C210" s="74" t="s">
        <v>31</v>
      </c>
      <c r="D210" s="74" t="s">
        <v>18</v>
      </c>
      <c r="E210" s="293" t="s">
        <v>33</v>
      </c>
      <c r="F210" s="293"/>
      <c r="G210" s="293" t="s">
        <v>24</v>
      </c>
      <c r="H210" s="294"/>
      <c r="I210" s="45"/>
      <c r="J210" s="42" t="s">
        <v>0</v>
      </c>
      <c r="K210" s="43"/>
      <c r="L210" s="43"/>
      <c r="M210" s="44"/>
      <c r="N210" s="2"/>
      <c r="V210" s="50"/>
    </row>
    <row r="211" spans="1:22" ht="13.8" thickBot="1" x14ac:dyDescent="0.3">
      <c r="A211" s="291"/>
      <c r="B211" s="7"/>
      <c r="C211" s="7"/>
      <c r="D211" s="4"/>
      <c r="E211" s="7"/>
      <c r="F211" s="7"/>
      <c r="G211" s="295"/>
      <c r="H211" s="296"/>
      <c r="I211" s="297"/>
      <c r="J211" s="40" t="s">
        <v>37</v>
      </c>
      <c r="K211" s="40"/>
      <c r="L211" s="40"/>
      <c r="M211" s="41"/>
      <c r="N211" s="2"/>
      <c r="V211" s="50">
        <v>0</v>
      </c>
    </row>
    <row r="212" spans="1:22" ht="21" thickBot="1" x14ac:dyDescent="0.3">
      <c r="A212" s="291"/>
      <c r="B212" s="75" t="s">
        <v>30</v>
      </c>
      <c r="C212" s="75" t="s">
        <v>32</v>
      </c>
      <c r="D212" s="75" t="s">
        <v>17</v>
      </c>
      <c r="E212" s="298" t="s">
        <v>34</v>
      </c>
      <c r="F212" s="298"/>
      <c r="G212" s="299"/>
      <c r="H212" s="300"/>
      <c r="I212" s="301"/>
      <c r="J212" s="12" t="s">
        <v>38</v>
      </c>
      <c r="K212" s="13"/>
      <c r="L212" s="13"/>
      <c r="M212" s="14"/>
      <c r="N212" s="2"/>
      <c r="V212" s="50"/>
    </row>
    <row r="213" spans="1:22" ht="13.8" thickBot="1" x14ac:dyDescent="0.3">
      <c r="A213" s="292"/>
      <c r="B213" s="8"/>
      <c r="C213" s="8"/>
      <c r="D213" s="9"/>
      <c r="E213" s="10" t="s">
        <v>2</v>
      </c>
      <c r="F213" s="11"/>
      <c r="G213" s="302"/>
      <c r="H213" s="303"/>
      <c r="I213" s="304"/>
      <c r="J213" s="12" t="s">
        <v>39</v>
      </c>
      <c r="K213" s="13"/>
      <c r="L213" s="13"/>
      <c r="M213" s="14"/>
      <c r="N213" s="2"/>
      <c r="V213" s="50"/>
    </row>
    <row r="214" spans="1:22" ht="21.6" thickTop="1" thickBot="1" x14ac:dyDescent="0.3">
      <c r="A214" s="290">
        <f t="shared" ref="A214" si="46">A210+1</f>
        <v>50</v>
      </c>
      <c r="B214" s="74" t="s">
        <v>29</v>
      </c>
      <c r="C214" s="74" t="s">
        <v>31</v>
      </c>
      <c r="D214" s="74" t="s">
        <v>18</v>
      </c>
      <c r="E214" s="293" t="s">
        <v>33</v>
      </c>
      <c r="F214" s="293"/>
      <c r="G214" s="293" t="s">
        <v>24</v>
      </c>
      <c r="H214" s="294"/>
      <c r="I214" s="45"/>
      <c r="J214" s="42" t="s">
        <v>0</v>
      </c>
      <c r="K214" s="43"/>
      <c r="L214" s="43"/>
      <c r="M214" s="44"/>
      <c r="N214" s="2"/>
      <c r="V214" s="50"/>
    </row>
    <row r="215" spans="1:22" ht="13.8" thickBot="1" x14ac:dyDescent="0.3">
      <c r="A215" s="291"/>
      <c r="B215" s="7"/>
      <c r="C215" s="7"/>
      <c r="D215" s="4"/>
      <c r="E215" s="7"/>
      <c r="F215" s="7"/>
      <c r="G215" s="295"/>
      <c r="H215" s="296"/>
      <c r="I215" s="297"/>
      <c r="J215" s="40" t="s">
        <v>37</v>
      </c>
      <c r="K215" s="40"/>
      <c r="L215" s="40"/>
      <c r="M215" s="41"/>
      <c r="N215" s="2"/>
      <c r="V215" s="50">
        <v>0</v>
      </c>
    </row>
    <row r="216" spans="1:22" ht="21" thickBot="1" x14ac:dyDescent="0.3">
      <c r="A216" s="291"/>
      <c r="B216" s="75" t="s">
        <v>30</v>
      </c>
      <c r="C216" s="75" t="s">
        <v>32</v>
      </c>
      <c r="D216" s="75" t="s">
        <v>17</v>
      </c>
      <c r="E216" s="298" t="s">
        <v>34</v>
      </c>
      <c r="F216" s="298"/>
      <c r="G216" s="299"/>
      <c r="H216" s="300"/>
      <c r="I216" s="301"/>
      <c r="J216" s="12" t="s">
        <v>38</v>
      </c>
      <c r="K216" s="13"/>
      <c r="L216" s="13"/>
      <c r="M216" s="14"/>
      <c r="N216" s="2"/>
      <c r="V216" s="50"/>
    </row>
    <row r="217" spans="1:22" ht="13.8" thickBot="1" x14ac:dyDescent="0.3">
      <c r="A217" s="292"/>
      <c r="B217" s="8"/>
      <c r="C217" s="8"/>
      <c r="D217" s="9"/>
      <c r="E217" s="10" t="s">
        <v>2</v>
      </c>
      <c r="F217" s="11"/>
      <c r="G217" s="302"/>
      <c r="H217" s="303"/>
      <c r="I217" s="304"/>
      <c r="J217" s="12" t="s">
        <v>39</v>
      </c>
      <c r="K217" s="13"/>
      <c r="L217" s="13"/>
      <c r="M217" s="14"/>
      <c r="N217" s="2"/>
      <c r="V217" s="50"/>
    </row>
    <row r="218" spans="1:22" ht="21.6" thickTop="1" thickBot="1" x14ac:dyDescent="0.3">
      <c r="A218" s="290">
        <f t="shared" ref="A218" si="47">A214+1</f>
        <v>51</v>
      </c>
      <c r="B218" s="74" t="s">
        <v>29</v>
      </c>
      <c r="C218" s="74" t="s">
        <v>31</v>
      </c>
      <c r="D218" s="74" t="s">
        <v>18</v>
      </c>
      <c r="E218" s="293" t="s">
        <v>33</v>
      </c>
      <c r="F218" s="293"/>
      <c r="G218" s="293" t="s">
        <v>24</v>
      </c>
      <c r="H218" s="294"/>
      <c r="I218" s="45"/>
      <c r="J218" s="42" t="s">
        <v>0</v>
      </c>
      <c r="K218" s="43"/>
      <c r="L218" s="43"/>
      <c r="M218" s="44"/>
      <c r="N218" s="2"/>
      <c r="V218" s="50"/>
    </row>
    <row r="219" spans="1:22" ht="13.8" thickBot="1" x14ac:dyDescent="0.3">
      <c r="A219" s="291"/>
      <c r="B219" s="7"/>
      <c r="C219" s="7"/>
      <c r="D219" s="4"/>
      <c r="E219" s="7"/>
      <c r="F219" s="7"/>
      <c r="G219" s="295"/>
      <c r="H219" s="296"/>
      <c r="I219" s="297"/>
      <c r="J219" s="40" t="s">
        <v>37</v>
      </c>
      <c r="K219" s="40"/>
      <c r="L219" s="40"/>
      <c r="M219" s="41"/>
      <c r="N219" s="2"/>
      <c r="V219" s="50">
        <v>0</v>
      </c>
    </row>
    <row r="220" spans="1:22" ht="21" thickBot="1" x14ac:dyDescent="0.3">
      <c r="A220" s="291"/>
      <c r="B220" s="75" t="s">
        <v>30</v>
      </c>
      <c r="C220" s="75" t="s">
        <v>32</v>
      </c>
      <c r="D220" s="75" t="s">
        <v>17</v>
      </c>
      <c r="E220" s="298" t="s">
        <v>34</v>
      </c>
      <c r="F220" s="298"/>
      <c r="G220" s="299"/>
      <c r="H220" s="300"/>
      <c r="I220" s="301"/>
      <c r="J220" s="12" t="s">
        <v>38</v>
      </c>
      <c r="K220" s="13"/>
      <c r="L220" s="13"/>
      <c r="M220" s="14"/>
      <c r="N220" s="2"/>
      <c r="V220" s="50"/>
    </row>
    <row r="221" spans="1:22" ht="13.8" thickBot="1" x14ac:dyDescent="0.3">
      <c r="A221" s="292"/>
      <c r="B221" s="8"/>
      <c r="C221" s="8"/>
      <c r="D221" s="9"/>
      <c r="E221" s="10" t="s">
        <v>2</v>
      </c>
      <c r="F221" s="11"/>
      <c r="G221" s="302"/>
      <c r="H221" s="303"/>
      <c r="I221" s="304"/>
      <c r="J221" s="12" t="s">
        <v>39</v>
      </c>
      <c r="K221" s="13"/>
      <c r="L221" s="13"/>
      <c r="M221" s="14"/>
      <c r="N221" s="2"/>
      <c r="V221" s="50"/>
    </row>
    <row r="222" spans="1:22" ht="21.6" thickTop="1" thickBot="1" x14ac:dyDescent="0.3">
      <c r="A222" s="290">
        <f t="shared" ref="A222" si="48">A218+1</f>
        <v>52</v>
      </c>
      <c r="B222" s="74" t="s">
        <v>29</v>
      </c>
      <c r="C222" s="74" t="s">
        <v>31</v>
      </c>
      <c r="D222" s="74" t="s">
        <v>18</v>
      </c>
      <c r="E222" s="293" t="s">
        <v>33</v>
      </c>
      <c r="F222" s="293"/>
      <c r="G222" s="293" t="s">
        <v>24</v>
      </c>
      <c r="H222" s="294"/>
      <c r="I222" s="45"/>
      <c r="J222" s="42" t="s">
        <v>0</v>
      </c>
      <c r="K222" s="43"/>
      <c r="L222" s="43"/>
      <c r="M222" s="44"/>
      <c r="N222" s="2"/>
      <c r="V222" s="50"/>
    </row>
    <row r="223" spans="1:22" ht="13.8" thickBot="1" x14ac:dyDescent="0.3">
      <c r="A223" s="291"/>
      <c r="B223" s="7"/>
      <c r="C223" s="7"/>
      <c r="D223" s="4"/>
      <c r="E223" s="7"/>
      <c r="F223" s="7"/>
      <c r="G223" s="295"/>
      <c r="H223" s="296"/>
      <c r="I223" s="297"/>
      <c r="J223" s="40" t="s">
        <v>37</v>
      </c>
      <c r="K223" s="40"/>
      <c r="L223" s="40"/>
      <c r="M223" s="41"/>
      <c r="N223" s="2"/>
      <c r="V223" s="50">
        <v>0</v>
      </c>
    </row>
    <row r="224" spans="1:22" ht="21" thickBot="1" x14ac:dyDescent="0.3">
      <c r="A224" s="291"/>
      <c r="B224" s="75" t="s">
        <v>30</v>
      </c>
      <c r="C224" s="75" t="s">
        <v>32</v>
      </c>
      <c r="D224" s="75" t="s">
        <v>17</v>
      </c>
      <c r="E224" s="298" t="s">
        <v>34</v>
      </c>
      <c r="F224" s="298"/>
      <c r="G224" s="299"/>
      <c r="H224" s="300"/>
      <c r="I224" s="301"/>
      <c r="J224" s="12" t="s">
        <v>38</v>
      </c>
      <c r="K224" s="13"/>
      <c r="L224" s="13"/>
      <c r="M224" s="14"/>
      <c r="N224" s="2"/>
      <c r="V224" s="50"/>
    </row>
    <row r="225" spans="1:22" ht="13.8" thickBot="1" x14ac:dyDescent="0.3">
      <c r="A225" s="292"/>
      <c r="B225" s="8"/>
      <c r="C225" s="8"/>
      <c r="D225" s="9"/>
      <c r="E225" s="10" t="s">
        <v>2</v>
      </c>
      <c r="F225" s="11"/>
      <c r="G225" s="302"/>
      <c r="H225" s="303"/>
      <c r="I225" s="304"/>
      <c r="J225" s="12" t="s">
        <v>39</v>
      </c>
      <c r="K225" s="13"/>
      <c r="L225" s="13"/>
      <c r="M225" s="14"/>
      <c r="N225" s="2"/>
      <c r="V225" s="50"/>
    </row>
    <row r="226" spans="1:22" ht="21.6" thickTop="1" thickBot="1" x14ac:dyDescent="0.3">
      <c r="A226" s="290">
        <f t="shared" ref="A226" si="49">A222+1</f>
        <v>53</v>
      </c>
      <c r="B226" s="74" t="s">
        <v>29</v>
      </c>
      <c r="C226" s="74" t="s">
        <v>31</v>
      </c>
      <c r="D226" s="74" t="s">
        <v>18</v>
      </c>
      <c r="E226" s="293" t="s">
        <v>33</v>
      </c>
      <c r="F226" s="293"/>
      <c r="G226" s="293" t="s">
        <v>24</v>
      </c>
      <c r="H226" s="294"/>
      <c r="I226" s="45"/>
      <c r="J226" s="42" t="s">
        <v>0</v>
      </c>
      <c r="K226" s="43"/>
      <c r="L226" s="43"/>
      <c r="M226" s="44"/>
      <c r="N226" s="2"/>
      <c r="V226" s="50"/>
    </row>
    <row r="227" spans="1:22" ht="13.8" thickBot="1" x14ac:dyDescent="0.3">
      <c r="A227" s="291"/>
      <c r="B227" s="7"/>
      <c r="C227" s="7"/>
      <c r="D227" s="4"/>
      <c r="E227" s="7"/>
      <c r="F227" s="7"/>
      <c r="G227" s="295"/>
      <c r="H227" s="296"/>
      <c r="I227" s="297"/>
      <c r="J227" s="40" t="s">
        <v>37</v>
      </c>
      <c r="K227" s="40"/>
      <c r="L227" s="40"/>
      <c r="M227" s="41"/>
      <c r="N227" s="2"/>
      <c r="V227" s="50">
        <v>0</v>
      </c>
    </row>
    <row r="228" spans="1:22" ht="21" thickBot="1" x14ac:dyDescent="0.3">
      <c r="A228" s="291"/>
      <c r="B228" s="75" t="s">
        <v>30</v>
      </c>
      <c r="C228" s="75" t="s">
        <v>32</v>
      </c>
      <c r="D228" s="75" t="s">
        <v>17</v>
      </c>
      <c r="E228" s="298" t="s">
        <v>34</v>
      </c>
      <c r="F228" s="298"/>
      <c r="G228" s="299"/>
      <c r="H228" s="300"/>
      <c r="I228" s="301"/>
      <c r="J228" s="12" t="s">
        <v>38</v>
      </c>
      <c r="K228" s="13"/>
      <c r="L228" s="13"/>
      <c r="M228" s="14"/>
      <c r="N228" s="2"/>
      <c r="V228" s="50"/>
    </row>
    <row r="229" spans="1:22" ht="13.8" thickBot="1" x14ac:dyDescent="0.3">
      <c r="A229" s="292"/>
      <c r="B229" s="8"/>
      <c r="C229" s="8"/>
      <c r="D229" s="9"/>
      <c r="E229" s="10" t="s">
        <v>2</v>
      </c>
      <c r="F229" s="11"/>
      <c r="G229" s="302"/>
      <c r="H229" s="303"/>
      <c r="I229" s="304"/>
      <c r="J229" s="12" t="s">
        <v>39</v>
      </c>
      <c r="K229" s="13"/>
      <c r="L229" s="13"/>
      <c r="M229" s="14"/>
      <c r="N229" s="2"/>
      <c r="V229" s="50"/>
    </row>
    <row r="230" spans="1:22" ht="21.6" thickTop="1" thickBot="1" x14ac:dyDescent="0.3">
      <c r="A230" s="290">
        <f t="shared" ref="A230" si="50">A226+1</f>
        <v>54</v>
      </c>
      <c r="B230" s="74" t="s">
        <v>29</v>
      </c>
      <c r="C230" s="74" t="s">
        <v>31</v>
      </c>
      <c r="D230" s="74" t="s">
        <v>18</v>
      </c>
      <c r="E230" s="293" t="s">
        <v>33</v>
      </c>
      <c r="F230" s="293"/>
      <c r="G230" s="293" t="s">
        <v>24</v>
      </c>
      <c r="H230" s="294"/>
      <c r="I230" s="45"/>
      <c r="J230" s="42" t="s">
        <v>0</v>
      </c>
      <c r="K230" s="43"/>
      <c r="L230" s="43"/>
      <c r="M230" s="44"/>
      <c r="N230" s="2"/>
      <c r="V230" s="50"/>
    </row>
    <row r="231" spans="1:22" ht="13.8" thickBot="1" x14ac:dyDescent="0.3">
      <c r="A231" s="291"/>
      <c r="B231" s="7"/>
      <c r="C231" s="7"/>
      <c r="D231" s="4"/>
      <c r="E231" s="7"/>
      <c r="F231" s="7"/>
      <c r="G231" s="295"/>
      <c r="H231" s="296"/>
      <c r="I231" s="297"/>
      <c r="J231" s="40" t="s">
        <v>37</v>
      </c>
      <c r="K231" s="40"/>
      <c r="L231" s="40"/>
      <c r="M231" s="41"/>
      <c r="N231" s="2"/>
      <c r="V231" s="50">
        <v>0</v>
      </c>
    </row>
    <row r="232" spans="1:22" ht="21" thickBot="1" x14ac:dyDescent="0.3">
      <c r="A232" s="291"/>
      <c r="B232" s="75" t="s">
        <v>30</v>
      </c>
      <c r="C232" s="75" t="s">
        <v>32</v>
      </c>
      <c r="D232" s="75" t="s">
        <v>17</v>
      </c>
      <c r="E232" s="298" t="s">
        <v>34</v>
      </c>
      <c r="F232" s="298"/>
      <c r="G232" s="299"/>
      <c r="H232" s="300"/>
      <c r="I232" s="301"/>
      <c r="J232" s="12" t="s">
        <v>38</v>
      </c>
      <c r="K232" s="13"/>
      <c r="L232" s="13"/>
      <c r="M232" s="14"/>
      <c r="N232" s="2"/>
      <c r="V232" s="50"/>
    </row>
    <row r="233" spans="1:22" ht="13.8" thickBot="1" x14ac:dyDescent="0.3">
      <c r="A233" s="292"/>
      <c r="B233" s="8"/>
      <c r="C233" s="8"/>
      <c r="D233" s="9"/>
      <c r="E233" s="10" t="s">
        <v>2</v>
      </c>
      <c r="F233" s="11"/>
      <c r="G233" s="302"/>
      <c r="H233" s="303"/>
      <c r="I233" s="304"/>
      <c r="J233" s="12" t="s">
        <v>39</v>
      </c>
      <c r="K233" s="13"/>
      <c r="L233" s="13"/>
      <c r="M233" s="14"/>
      <c r="N233" s="2"/>
      <c r="V233" s="50"/>
    </row>
    <row r="234" spans="1:22" ht="21.6" thickTop="1" thickBot="1" x14ac:dyDescent="0.3">
      <c r="A234" s="290">
        <f t="shared" ref="A234" si="51">A230+1</f>
        <v>55</v>
      </c>
      <c r="B234" s="74" t="s">
        <v>29</v>
      </c>
      <c r="C234" s="74" t="s">
        <v>31</v>
      </c>
      <c r="D234" s="74" t="s">
        <v>18</v>
      </c>
      <c r="E234" s="293" t="s">
        <v>33</v>
      </c>
      <c r="F234" s="293"/>
      <c r="G234" s="293" t="s">
        <v>24</v>
      </c>
      <c r="H234" s="294"/>
      <c r="I234" s="45"/>
      <c r="J234" s="42" t="s">
        <v>0</v>
      </c>
      <c r="K234" s="43"/>
      <c r="L234" s="43"/>
      <c r="M234" s="44"/>
      <c r="N234" s="2"/>
      <c r="V234" s="50"/>
    </row>
    <row r="235" spans="1:22" ht="13.8" thickBot="1" x14ac:dyDescent="0.3">
      <c r="A235" s="291"/>
      <c r="B235" s="7"/>
      <c r="C235" s="7"/>
      <c r="D235" s="4"/>
      <c r="E235" s="7"/>
      <c r="F235" s="7"/>
      <c r="G235" s="295"/>
      <c r="H235" s="296"/>
      <c r="I235" s="297"/>
      <c r="J235" s="40" t="s">
        <v>37</v>
      </c>
      <c r="K235" s="40"/>
      <c r="L235" s="40"/>
      <c r="M235" s="41"/>
      <c r="N235" s="2"/>
      <c r="V235" s="50">
        <v>0</v>
      </c>
    </row>
    <row r="236" spans="1:22" ht="21" thickBot="1" x14ac:dyDescent="0.3">
      <c r="A236" s="291"/>
      <c r="B236" s="75" t="s">
        <v>30</v>
      </c>
      <c r="C236" s="75" t="s">
        <v>32</v>
      </c>
      <c r="D236" s="75" t="s">
        <v>17</v>
      </c>
      <c r="E236" s="298" t="s">
        <v>34</v>
      </c>
      <c r="F236" s="298"/>
      <c r="G236" s="299"/>
      <c r="H236" s="300"/>
      <c r="I236" s="301"/>
      <c r="J236" s="12" t="s">
        <v>38</v>
      </c>
      <c r="K236" s="13"/>
      <c r="L236" s="13"/>
      <c r="M236" s="14"/>
      <c r="N236" s="2"/>
      <c r="V236" s="50"/>
    </row>
    <row r="237" spans="1:22" ht="13.8" thickBot="1" x14ac:dyDescent="0.3">
      <c r="A237" s="292"/>
      <c r="B237" s="8"/>
      <c r="C237" s="8"/>
      <c r="D237" s="9"/>
      <c r="E237" s="10" t="s">
        <v>2</v>
      </c>
      <c r="F237" s="11"/>
      <c r="G237" s="302"/>
      <c r="H237" s="303"/>
      <c r="I237" s="304"/>
      <c r="J237" s="12" t="s">
        <v>39</v>
      </c>
      <c r="K237" s="13"/>
      <c r="L237" s="13"/>
      <c r="M237" s="14"/>
      <c r="N237" s="2"/>
      <c r="V237" s="50"/>
    </row>
    <row r="238" spans="1:22" ht="21.6" thickTop="1" thickBot="1" x14ac:dyDescent="0.3">
      <c r="A238" s="290">
        <f t="shared" ref="A238" si="52">A234+1</f>
        <v>56</v>
      </c>
      <c r="B238" s="74" t="s">
        <v>29</v>
      </c>
      <c r="C238" s="74" t="s">
        <v>31</v>
      </c>
      <c r="D238" s="74" t="s">
        <v>18</v>
      </c>
      <c r="E238" s="293" t="s">
        <v>33</v>
      </c>
      <c r="F238" s="293"/>
      <c r="G238" s="293" t="s">
        <v>24</v>
      </c>
      <c r="H238" s="294"/>
      <c r="I238" s="45"/>
      <c r="J238" s="42" t="s">
        <v>0</v>
      </c>
      <c r="K238" s="43"/>
      <c r="L238" s="43"/>
      <c r="M238" s="44"/>
      <c r="N238" s="2"/>
      <c r="V238" s="50"/>
    </row>
    <row r="239" spans="1:22" ht="13.8" thickBot="1" x14ac:dyDescent="0.3">
      <c r="A239" s="291"/>
      <c r="B239" s="7"/>
      <c r="C239" s="7"/>
      <c r="D239" s="4"/>
      <c r="E239" s="7"/>
      <c r="F239" s="7"/>
      <c r="G239" s="295"/>
      <c r="H239" s="296"/>
      <c r="I239" s="297"/>
      <c r="J239" s="40" t="s">
        <v>37</v>
      </c>
      <c r="K239" s="40"/>
      <c r="L239" s="40"/>
      <c r="M239" s="41"/>
      <c r="N239" s="2"/>
      <c r="V239" s="50">
        <v>0</v>
      </c>
    </row>
    <row r="240" spans="1:22" ht="21" thickBot="1" x14ac:dyDescent="0.3">
      <c r="A240" s="291"/>
      <c r="B240" s="75" t="s">
        <v>30</v>
      </c>
      <c r="C240" s="75" t="s">
        <v>32</v>
      </c>
      <c r="D240" s="75" t="s">
        <v>17</v>
      </c>
      <c r="E240" s="298" t="s">
        <v>34</v>
      </c>
      <c r="F240" s="298"/>
      <c r="G240" s="299"/>
      <c r="H240" s="300"/>
      <c r="I240" s="301"/>
      <c r="J240" s="12" t="s">
        <v>38</v>
      </c>
      <c r="K240" s="13"/>
      <c r="L240" s="13"/>
      <c r="M240" s="14"/>
      <c r="N240" s="2"/>
      <c r="V240" s="50"/>
    </row>
    <row r="241" spans="1:22" ht="13.8" thickBot="1" x14ac:dyDescent="0.3">
      <c r="A241" s="292"/>
      <c r="B241" s="8"/>
      <c r="C241" s="8"/>
      <c r="D241" s="9"/>
      <c r="E241" s="10" t="s">
        <v>2</v>
      </c>
      <c r="F241" s="11"/>
      <c r="G241" s="302"/>
      <c r="H241" s="303"/>
      <c r="I241" s="304"/>
      <c r="J241" s="12" t="s">
        <v>39</v>
      </c>
      <c r="K241" s="13"/>
      <c r="L241" s="13"/>
      <c r="M241" s="14"/>
      <c r="N241" s="2"/>
      <c r="V241" s="50"/>
    </row>
    <row r="242" spans="1:22" ht="21.6" thickTop="1" thickBot="1" x14ac:dyDescent="0.3">
      <c r="A242" s="290">
        <f t="shared" ref="A242" si="53">A238+1</f>
        <v>57</v>
      </c>
      <c r="B242" s="74" t="s">
        <v>29</v>
      </c>
      <c r="C242" s="74" t="s">
        <v>31</v>
      </c>
      <c r="D242" s="74" t="s">
        <v>18</v>
      </c>
      <c r="E242" s="293" t="s">
        <v>33</v>
      </c>
      <c r="F242" s="293"/>
      <c r="G242" s="293" t="s">
        <v>24</v>
      </c>
      <c r="H242" s="294"/>
      <c r="I242" s="45"/>
      <c r="J242" s="42" t="s">
        <v>0</v>
      </c>
      <c r="K242" s="43"/>
      <c r="L242" s="43"/>
      <c r="M242" s="44"/>
      <c r="N242" s="2"/>
      <c r="V242" s="50"/>
    </row>
    <row r="243" spans="1:22" ht="13.8" thickBot="1" x14ac:dyDescent="0.3">
      <c r="A243" s="291"/>
      <c r="B243" s="7"/>
      <c r="C243" s="7"/>
      <c r="D243" s="4"/>
      <c r="E243" s="7"/>
      <c r="F243" s="7"/>
      <c r="G243" s="295"/>
      <c r="H243" s="296"/>
      <c r="I243" s="297"/>
      <c r="J243" s="40" t="s">
        <v>37</v>
      </c>
      <c r="K243" s="40"/>
      <c r="L243" s="40"/>
      <c r="M243" s="41"/>
      <c r="N243" s="2"/>
      <c r="V243" s="50">
        <v>0</v>
      </c>
    </row>
    <row r="244" spans="1:22" ht="21" thickBot="1" x14ac:dyDescent="0.3">
      <c r="A244" s="291"/>
      <c r="B244" s="75" t="s">
        <v>30</v>
      </c>
      <c r="C244" s="75" t="s">
        <v>32</v>
      </c>
      <c r="D244" s="75" t="s">
        <v>17</v>
      </c>
      <c r="E244" s="298" t="s">
        <v>34</v>
      </c>
      <c r="F244" s="298"/>
      <c r="G244" s="299"/>
      <c r="H244" s="300"/>
      <c r="I244" s="301"/>
      <c r="J244" s="12" t="s">
        <v>38</v>
      </c>
      <c r="K244" s="13"/>
      <c r="L244" s="13"/>
      <c r="M244" s="14"/>
      <c r="N244" s="2"/>
      <c r="V244" s="50"/>
    </row>
    <row r="245" spans="1:22" ht="13.8" thickBot="1" x14ac:dyDescent="0.3">
      <c r="A245" s="292"/>
      <c r="B245" s="8"/>
      <c r="C245" s="8"/>
      <c r="D245" s="9"/>
      <c r="E245" s="10" t="s">
        <v>2</v>
      </c>
      <c r="F245" s="11"/>
      <c r="G245" s="302"/>
      <c r="H245" s="303"/>
      <c r="I245" s="304"/>
      <c r="J245" s="12" t="s">
        <v>39</v>
      </c>
      <c r="K245" s="13"/>
      <c r="L245" s="13"/>
      <c r="M245" s="14"/>
      <c r="N245" s="2"/>
      <c r="V245" s="50"/>
    </row>
    <row r="246" spans="1:22" ht="21.6" thickTop="1" thickBot="1" x14ac:dyDescent="0.3">
      <c r="A246" s="290">
        <f t="shared" ref="A246" si="54">A242+1</f>
        <v>58</v>
      </c>
      <c r="B246" s="74" t="s">
        <v>29</v>
      </c>
      <c r="C246" s="74" t="s">
        <v>31</v>
      </c>
      <c r="D246" s="74" t="s">
        <v>18</v>
      </c>
      <c r="E246" s="293" t="s">
        <v>33</v>
      </c>
      <c r="F246" s="293"/>
      <c r="G246" s="293" t="s">
        <v>24</v>
      </c>
      <c r="H246" s="294"/>
      <c r="I246" s="45"/>
      <c r="J246" s="42" t="s">
        <v>0</v>
      </c>
      <c r="K246" s="43"/>
      <c r="L246" s="43"/>
      <c r="M246" s="44"/>
      <c r="N246" s="2"/>
      <c r="V246" s="50"/>
    </row>
    <row r="247" spans="1:22" ht="13.8" thickBot="1" x14ac:dyDescent="0.3">
      <c r="A247" s="291"/>
      <c r="B247" s="7"/>
      <c r="C247" s="7"/>
      <c r="D247" s="4"/>
      <c r="E247" s="7"/>
      <c r="F247" s="7"/>
      <c r="G247" s="295"/>
      <c r="H247" s="296"/>
      <c r="I247" s="297"/>
      <c r="J247" s="40" t="s">
        <v>37</v>
      </c>
      <c r="K247" s="40"/>
      <c r="L247" s="40"/>
      <c r="M247" s="41"/>
      <c r="N247" s="2"/>
      <c r="V247" s="50">
        <v>0</v>
      </c>
    </row>
    <row r="248" spans="1:22" ht="21" thickBot="1" x14ac:dyDescent="0.3">
      <c r="A248" s="291"/>
      <c r="B248" s="75" t="s">
        <v>30</v>
      </c>
      <c r="C248" s="75" t="s">
        <v>32</v>
      </c>
      <c r="D248" s="75" t="s">
        <v>17</v>
      </c>
      <c r="E248" s="298" t="s">
        <v>34</v>
      </c>
      <c r="F248" s="298"/>
      <c r="G248" s="299"/>
      <c r="H248" s="300"/>
      <c r="I248" s="301"/>
      <c r="J248" s="12" t="s">
        <v>38</v>
      </c>
      <c r="K248" s="13"/>
      <c r="L248" s="13"/>
      <c r="M248" s="14"/>
      <c r="N248" s="2"/>
      <c r="V248" s="50"/>
    </row>
    <row r="249" spans="1:22" ht="13.8" thickBot="1" x14ac:dyDescent="0.3">
      <c r="A249" s="292"/>
      <c r="B249" s="8"/>
      <c r="C249" s="8"/>
      <c r="D249" s="9"/>
      <c r="E249" s="10" t="s">
        <v>2</v>
      </c>
      <c r="F249" s="11"/>
      <c r="G249" s="302"/>
      <c r="H249" s="303"/>
      <c r="I249" s="304"/>
      <c r="J249" s="12" t="s">
        <v>39</v>
      </c>
      <c r="K249" s="13"/>
      <c r="L249" s="13"/>
      <c r="M249" s="14"/>
      <c r="N249" s="2"/>
      <c r="V249" s="50"/>
    </row>
    <row r="250" spans="1:22" ht="21.6" thickTop="1" thickBot="1" x14ac:dyDescent="0.3">
      <c r="A250" s="290">
        <f t="shared" ref="A250" si="55">A246+1</f>
        <v>59</v>
      </c>
      <c r="B250" s="74" t="s">
        <v>29</v>
      </c>
      <c r="C250" s="74" t="s">
        <v>31</v>
      </c>
      <c r="D250" s="74" t="s">
        <v>18</v>
      </c>
      <c r="E250" s="293" t="s">
        <v>33</v>
      </c>
      <c r="F250" s="293"/>
      <c r="G250" s="293" t="s">
        <v>24</v>
      </c>
      <c r="H250" s="294"/>
      <c r="I250" s="45"/>
      <c r="J250" s="42" t="s">
        <v>0</v>
      </c>
      <c r="K250" s="43"/>
      <c r="L250" s="43"/>
      <c r="M250" s="44"/>
      <c r="N250" s="2"/>
      <c r="V250" s="50"/>
    </row>
    <row r="251" spans="1:22" ht="13.8" thickBot="1" x14ac:dyDescent="0.3">
      <c r="A251" s="291"/>
      <c r="B251" s="7"/>
      <c r="C251" s="7"/>
      <c r="D251" s="4"/>
      <c r="E251" s="7"/>
      <c r="F251" s="7"/>
      <c r="G251" s="295"/>
      <c r="H251" s="296"/>
      <c r="I251" s="297"/>
      <c r="J251" s="40" t="s">
        <v>37</v>
      </c>
      <c r="K251" s="40"/>
      <c r="L251" s="40"/>
      <c r="M251" s="41"/>
      <c r="N251" s="2"/>
      <c r="V251" s="50">
        <v>0</v>
      </c>
    </row>
    <row r="252" spans="1:22" ht="21" thickBot="1" x14ac:dyDescent="0.3">
      <c r="A252" s="291"/>
      <c r="B252" s="75" t="s">
        <v>30</v>
      </c>
      <c r="C252" s="75" t="s">
        <v>32</v>
      </c>
      <c r="D252" s="75" t="s">
        <v>17</v>
      </c>
      <c r="E252" s="298" t="s">
        <v>34</v>
      </c>
      <c r="F252" s="298"/>
      <c r="G252" s="299"/>
      <c r="H252" s="300"/>
      <c r="I252" s="301"/>
      <c r="J252" s="12" t="s">
        <v>38</v>
      </c>
      <c r="K252" s="13"/>
      <c r="L252" s="13"/>
      <c r="M252" s="14"/>
      <c r="N252" s="2"/>
      <c r="V252" s="50"/>
    </row>
    <row r="253" spans="1:22" ht="13.8" thickBot="1" x14ac:dyDescent="0.3">
      <c r="A253" s="292"/>
      <c r="B253" s="8"/>
      <c r="C253" s="8"/>
      <c r="D253" s="9"/>
      <c r="E253" s="10" t="s">
        <v>2</v>
      </c>
      <c r="F253" s="11"/>
      <c r="G253" s="302"/>
      <c r="H253" s="303"/>
      <c r="I253" s="304"/>
      <c r="J253" s="12" t="s">
        <v>39</v>
      </c>
      <c r="K253" s="13"/>
      <c r="L253" s="13"/>
      <c r="M253" s="14"/>
      <c r="N253" s="2"/>
      <c r="V253" s="50"/>
    </row>
    <row r="254" spans="1:22" ht="21.6" thickTop="1" thickBot="1" x14ac:dyDescent="0.3">
      <c r="A254" s="290">
        <f t="shared" ref="A254" si="56">A250+1</f>
        <v>60</v>
      </c>
      <c r="B254" s="74" t="s">
        <v>29</v>
      </c>
      <c r="C254" s="74" t="s">
        <v>31</v>
      </c>
      <c r="D254" s="74" t="s">
        <v>18</v>
      </c>
      <c r="E254" s="293" t="s">
        <v>33</v>
      </c>
      <c r="F254" s="293"/>
      <c r="G254" s="293" t="s">
        <v>24</v>
      </c>
      <c r="H254" s="294"/>
      <c r="I254" s="45"/>
      <c r="J254" s="42" t="s">
        <v>0</v>
      </c>
      <c r="K254" s="43"/>
      <c r="L254" s="43"/>
      <c r="M254" s="44"/>
      <c r="N254" s="2"/>
      <c r="V254" s="50"/>
    </row>
    <row r="255" spans="1:22" ht="13.8" thickBot="1" x14ac:dyDescent="0.3">
      <c r="A255" s="291"/>
      <c r="B255" s="7"/>
      <c r="C255" s="7"/>
      <c r="D255" s="4"/>
      <c r="E255" s="7"/>
      <c r="F255" s="7"/>
      <c r="G255" s="295"/>
      <c r="H255" s="296"/>
      <c r="I255" s="297"/>
      <c r="J255" s="40" t="s">
        <v>37</v>
      </c>
      <c r="K255" s="40"/>
      <c r="L255" s="40"/>
      <c r="M255" s="41"/>
      <c r="N255" s="2"/>
      <c r="V255" s="50">
        <v>0</v>
      </c>
    </row>
    <row r="256" spans="1:22" ht="21" thickBot="1" x14ac:dyDescent="0.3">
      <c r="A256" s="291"/>
      <c r="B256" s="75" t="s">
        <v>30</v>
      </c>
      <c r="C256" s="75" t="s">
        <v>32</v>
      </c>
      <c r="D256" s="75" t="s">
        <v>17</v>
      </c>
      <c r="E256" s="298" t="s">
        <v>34</v>
      </c>
      <c r="F256" s="298"/>
      <c r="G256" s="299"/>
      <c r="H256" s="300"/>
      <c r="I256" s="301"/>
      <c r="J256" s="12" t="s">
        <v>38</v>
      </c>
      <c r="K256" s="13"/>
      <c r="L256" s="13"/>
      <c r="M256" s="14"/>
      <c r="N256" s="2"/>
      <c r="V256" s="50"/>
    </row>
    <row r="257" spans="1:22" ht="13.8" thickBot="1" x14ac:dyDescent="0.3">
      <c r="A257" s="292"/>
      <c r="B257" s="8"/>
      <c r="C257" s="8"/>
      <c r="D257" s="9"/>
      <c r="E257" s="10" t="s">
        <v>2</v>
      </c>
      <c r="F257" s="11"/>
      <c r="G257" s="302"/>
      <c r="H257" s="303"/>
      <c r="I257" s="304"/>
      <c r="J257" s="12" t="s">
        <v>39</v>
      </c>
      <c r="K257" s="13"/>
      <c r="L257" s="13"/>
      <c r="M257" s="14"/>
      <c r="N257" s="2"/>
      <c r="V257" s="50"/>
    </row>
    <row r="258" spans="1:22" ht="21.6" thickTop="1" thickBot="1" x14ac:dyDescent="0.3">
      <c r="A258" s="290">
        <f t="shared" ref="A258" si="57">A254+1</f>
        <v>61</v>
      </c>
      <c r="B258" s="74" t="s">
        <v>29</v>
      </c>
      <c r="C258" s="74" t="s">
        <v>31</v>
      </c>
      <c r="D258" s="74" t="s">
        <v>18</v>
      </c>
      <c r="E258" s="293" t="s">
        <v>33</v>
      </c>
      <c r="F258" s="293"/>
      <c r="G258" s="293" t="s">
        <v>24</v>
      </c>
      <c r="H258" s="294"/>
      <c r="I258" s="45"/>
      <c r="J258" s="42" t="s">
        <v>0</v>
      </c>
      <c r="K258" s="43"/>
      <c r="L258" s="43"/>
      <c r="M258" s="44"/>
      <c r="N258" s="2"/>
      <c r="V258" s="50"/>
    </row>
    <row r="259" spans="1:22" ht="13.8" thickBot="1" x14ac:dyDescent="0.3">
      <c r="A259" s="291"/>
      <c r="B259" s="7"/>
      <c r="C259" s="7"/>
      <c r="D259" s="4"/>
      <c r="E259" s="7"/>
      <c r="F259" s="7"/>
      <c r="G259" s="295"/>
      <c r="H259" s="296"/>
      <c r="I259" s="297"/>
      <c r="J259" s="40" t="s">
        <v>37</v>
      </c>
      <c r="K259" s="40"/>
      <c r="L259" s="40"/>
      <c r="M259" s="41"/>
      <c r="N259" s="2"/>
      <c r="V259" s="50">
        <v>0</v>
      </c>
    </row>
    <row r="260" spans="1:22" ht="21" thickBot="1" x14ac:dyDescent="0.3">
      <c r="A260" s="291"/>
      <c r="B260" s="75" t="s">
        <v>30</v>
      </c>
      <c r="C260" s="75" t="s">
        <v>32</v>
      </c>
      <c r="D260" s="75" t="s">
        <v>17</v>
      </c>
      <c r="E260" s="298" t="s">
        <v>34</v>
      </c>
      <c r="F260" s="298"/>
      <c r="G260" s="299"/>
      <c r="H260" s="300"/>
      <c r="I260" s="301"/>
      <c r="J260" s="12" t="s">
        <v>38</v>
      </c>
      <c r="K260" s="13"/>
      <c r="L260" s="13"/>
      <c r="M260" s="14"/>
      <c r="N260" s="2"/>
      <c r="V260" s="50"/>
    </row>
    <row r="261" spans="1:22" ht="13.8" thickBot="1" x14ac:dyDescent="0.3">
      <c r="A261" s="292"/>
      <c r="B261" s="8"/>
      <c r="C261" s="8"/>
      <c r="D261" s="9"/>
      <c r="E261" s="10" t="s">
        <v>2</v>
      </c>
      <c r="F261" s="11"/>
      <c r="G261" s="302"/>
      <c r="H261" s="303"/>
      <c r="I261" s="304"/>
      <c r="J261" s="12" t="s">
        <v>39</v>
      </c>
      <c r="K261" s="13"/>
      <c r="L261" s="13"/>
      <c r="M261" s="14"/>
      <c r="N261" s="2"/>
      <c r="V261" s="50"/>
    </row>
    <row r="262" spans="1:22" ht="21.6" thickTop="1" thickBot="1" x14ac:dyDescent="0.3">
      <c r="A262" s="290">
        <f t="shared" ref="A262" si="58">A258+1</f>
        <v>62</v>
      </c>
      <c r="B262" s="74" t="s">
        <v>29</v>
      </c>
      <c r="C262" s="74" t="s">
        <v>31</v>
      </c>
      <c r="D262" s="74" t="s">
        <v>18</v>
      </c>
      <c r="E262" s="293" t="s">
        <v>33</v>
      </c>
      <c r="F262" s="293"/>
      <c r="G262" s="293" t="s">
        <v>24</v>
      </c>
      <c r="H262" s="294"/>
      <c r="I262" s="45"/>
      <c r="J262" s="42" t="s">
        <v>0</v>
      </c>
      <c r="K262" s="43"/>
      <c r="L262" s="43"/>
      <c r="M262" s="44"/>
      <c r="N262" s="2"/>
      <c r="V262" s="50"/>
    </row>
    <row r="263" spans="1:22" ht="13.8" thickBot="1" x14ac:dyDescent="0.3">
      <c r="A263" s="291"/>
      <c r="B263" s="7"/>
      <c r="C263" s="7"/>
      <c r="D263" s="4"/>
      <c r="E263" s="7"/>
      <c r="F263" s="7"/>
      <c r="G263" s="295"/>
      <c r="H263" s="296"/>
      <c r="I263" s="297"/>
      <c r="J263" s="40" t="s">
        <v>37</v>
      </c>
      <c r="K263" s="40"/>
      <c r="L263" s="40"/>
      <c r="M263" s="41"/>
      <c r="N263" s="2"/>
      <c r="V263" s="50">
        <v>0</v>
      </c>
    </row>
    <row r="264" spans="1:22" ht="21" thickBot="1" x14ac:dyDescent="0.3">
      <c r="A264" s="291"/>
      <c r="B264" s="75" t="s">
        <v>30</v>
      </c>
      <c r="C264" s="75" t="s">
        <v>32</v>
      </c>
      <c r="D264" s="75" t="s">
        <v>17</v>
      </c>
      <c r="E264" s="298" t="s">
        <v>34</v>
      </c>
      <c r="F264" s="298"/>
      <c r="G264" s="299"/>
      <c r="H264" s="300"/>
      <c r="I264" s="301"/>
      <c r="J264" s="12" t="s">
        <v>38</v>
      </c>
      <c r="K264" s="13"/>
      <c r="L264" s="13"/>
      <c r="M264" s="14"/>
      <c r="N264" s="2"/>
      <c r="V264" s="50"/>
    </row>
    <row r="265" spans="1:22" ht="13.8" thickBot="1" x14ac:dyDescent="0.3">
      <c r="A265" s="292"/>
      <c r="B265" s="8"/>
      <c r="C265" s="8"/>
      <c r="D265" s="9"/>
      <c r="E265" s="10" t="s">
        <v>2</v>
      </c>
      <c r="F265" s="11"/>
      <c r="G265" s="302"/>
      <c r="H265" s="303"/>
      <c r="I265" s="304"/>
      <c r="J265" s="12" t="s">
        <v>39</v>
      </c>
      <c r="K265" s="13"/>
      <c r="L265" s="13"/>
      <c r="M265" s="14"/>
      <c r="N265" s="2"/>
      <c r="V265" s="50"/>
    </row>
    <row r="266" spans="1:22" ht="21.6" thickTop="1" thickBot="1" x14ac:dyDescent="0.3">
      <c r="A266" s="290">
        <f t="shared" ref="A266" si="59">A262+1</f>
        <v>63</v>
      </c>
      <c r="B266" s="74" t="s">
        <v>29</v>
      </c>
      <c r="C266" s="74" t="s">
        <v>31</v>
      </c>
      <c r="D266" s="74" t="s">
        <v>18</v>
      </c>
      <c r="E266" s="293" t="s">
        <v>33</v>
      </c>
      <c r="F266" s="293"/>
      <c r="G266" s="293" t="s">
        <v>24</v>
      </c>
      <c r="H266" s="294"/>
      <c r="I266" s="45"/>
      <c r="J266" s="42" t="s">
        <v>0</v>
      </c>
      <c r="K266" s="43"/>
      <c r="L266" s="43"/>
      <c r="M266" s="44"/>
      <c r="N266" s="2"/>
      <c r="V266" s="50"/>
    </row>
    <row r="267" spans="1:22" ht="13.8" thickBot="1" x14ac:dyDescent="0.3">
      <c r="A267" s="291"/>
      <c r="B267" s="7"/>
      <c r="C267" s="7"/>
      <c r="D267" s="4"/>
      <c r="E267" s="7"/>
      <c r="F267" s="7"/>
      <c r="G267" s="295"/>
      <c r="H267" s="296"/>
      <c r="I267" s="297"/>
      <c r="J267" s="40" t="s">
        <v>37</v>
      </c>
      <c r="K267" s="40"/>
      <c r="L267" s="40"/>
      <c r="M267" s="41"/>
      <c r="N267" s="2"/>
      <c r="V267" s="50">
        <v>0</v>
      </c>
    </row>
    <row r="268" spans="1:22" ht="21" thickBot="1" x14ac:dyDescent="0.3">
      <c r="A268" s="291"/>
      <c r="B268" s="75" t="s">
        <v>30</v>
      </c>
      <c r="C268" s="75" t="s">
        <v>32</v>
      </c>
      <c r="D268" s="75" t="s">
        <v>17</v>
      </c>
      <c r="E268" s="298" t="s">
        <v>34</v>
      </c>
      <c r="F268" s="298"/>
      <c r="G268" s="299"/>
      <c r="H268" s="300"/>
      <c r="I268" s="301"/>
      <c r="J268" s="12" t="s">
        <v>38</v>
      </c>
      <c r="K268" s="13"/>
      <c r="L268" s="13"/>
      <c r="M268" s="14"/>
      <c r="N268" s="2"/>
      <c r="V268" s="50"/>
    </row>
    <row r="269" spans="1:22" ht="13.8" thickBot="1" x14ac:dyDescent="0.3">
      <c r="A269" s="292"/>
      <c r="B269" s="8"/>
      <c r="C269" s="8"/>
      <c r="D269" s="9"/>
      <c r="E269" s="10" t="s">
        <v>2</v>
      </c>
      <c r="F269" s="11"/>
      <c r="G269" s="302"/>
      <c r="H269" s="303"/>
      <c r="I269" s="304"/>
      <c r="J269" s="12" t="s">
        <v>39</v>
      </c>
      <c r="K269" s="13"/>
      <c r="L269" s="13"/>
      <c r="M269" s="14"/>
      <c r="N269" s="2"/>
      <c r="V269" s="50"/>
    </row>
    <row r="270" spans="1:22" ht="21.6" thickTop="1" thickBot="1" x14ac:dyDescent="0.3">
      <c r="A270" s="290">
        <f t="shared" ref="A270" si="60">A266+1</f>
        <v>64</v>
      </c>
      <c r="B270" s="74" t="s">
        <v>29</v>
      </c>
      <c r="C270" s="74" t="s">
        <v>31</v>
      </c>
      <c r="D270" s="74" t="s">
        <v>18</v>
      </c>
      <c r="E270" s="293" t="s">
        <v>33</v>
      </c>
      <c r="F270" s="293"/>
      <c r="G270" s="293" t="s">
        <v>24</v>
      </c>
      <c r="H270" s="294"/>
      <c r="I270" s="45"/>
      <c r="J270" s="42" t="s">
        <v>0</v>
      </c>
      <c r="K270" s="43"/>
      <c r="L270" s="43"/>
      <c r="M270" s="44"/>
      <c r="N270" s="2"/>
      <c r="V270" s="50"/>
    </row>
    <row r="271" spans="1:22" ht="13.8" thickBot="1" x14ac:dyDescent="0.3">
      <c r="A271" s="291"/>
      <c r="B271" s="7"/>
      <c r="C271" s="7"/>
      <c r="D271" s="4"/>
      <c r="E271" s="7"/>
      <c r="F271" s="7"/>
      <c r="G271" s="295"/>
      <c r="H271" s="296"/>
      <c r="I271" s="297"/>
      <c r="J271" s="40" t="s">
        <v>37</v>
      </c>
      <c r="K271" s="40"/>
      <c r="L271" s="40"/>
      <c r="M271" s="41"/>
      <c r="N271" s="2"/>
      <c r="V271" s="50">
        <v>0</v>
      </c>
    </row>
    <row r="272" spans="1:22" ht="21" thickBot="1" x14ac:dyDescent="0.3">
      <c r="A272" s="291"/>
      <c r="B272" s="75" t="s">
        <v>30</v>
      </c>
      <c r="C272" s="75" t="s">
        <v>32</v>
      </c>
      <c r="D272" s="75" t="s">
        <v>17</v>
      </c>
      <c r="E272" s="298" t="s">
        <v>34</v>
      </c>
      <c r="F272" s="298"/>
      <c r="G272" s="299"/>
      <c r="H272" s="300"/>
      <c r="I272" s="301"/>
      <c r="J272" s="12" t="s">
        <v>38</v>
      </c>
      <c r="K272" s="13"/>
      <c r="L272" s="13"/>
      <c r="M272" s="14"/>
      <c r="N272" s="2"/>
      <c r="V272" s="50"/>
    </row>
    <row r="273" spans="1:22" ht="13.8" thickBot="1" x14ac:dyDescent="0.3">
      <c r="A273" s="292"/>
      <c r="B273" s="8"/>
      <c r="C273" s="8"/>
      <c r="D273" s="9"/>
      <c r="E273" s="10" t="s">
        <v>2</v>
      </c>
      <c r="F273" s="11"/>
      <c r="G273" s="302"/>
      <c r="H273" s="303"/>
      <c r="I273" s="304"/>
      <c r="J273" s="12" t="s">
        <v>39</v>
      </c>
      <c r="K273" s="13"/>
      <c r="L273" s="13"/>
      <c r="M273" s="14"/>
      <c r="N273" s="2"/>
      <c r="V273" s="50"/>
    </row>
    <row r="274" spans="1:22" ht="21.6" thickTop="1" thickBot="1" x14ac:dyDescent="0.3">
      <c r="A274" s="290">
        <f t="shared" ref="A274" si="61">A270+1</f>
        <v>65</v>
      </c>
      <c r="B274" s="74" t="s">
        <v>29</v>
      </c>
      <c r="C274" s="74" t="s">
        <v>31</v>
      </c>
      <c r="D274" s="74" t="s">
        <v>18</v>
      </c>
      <c r="E274" s="293" t="s">
        <v>33</v>
      </c>
      <c r="F274" s="293"/>
      <c r="G274" s="293" t="s">
        <v>24</v>
      </c>
      <c r="H274" s="294"/>
      <c r="I274" s="45"/>
      <c r="J274" s="42" t="s">
        <v>0</v>
      </c>
      <c r="K274" s="43"/>
      <c r="L274" s="43"/>
      <c r="M274" s="44"/>
      <c r="N274" s="2"/>
      <c r="V274" s="50"/>
    </row>
    <row r="275" spans="1:22" ht="13.8" thickBot="1" x14ac:dyDescent="0.3">
      <c r="A275" s="291"/>
      <c r="B275" s="7"/>
      <c r="C275" s="7"/>
      <c r="D275" s="4"/>
      <c r="E275" s="7"/>
      <c r="F275" s="7"/>
      <c r="G275" s="295"/>
      <c r="H275" s="296"/>
      <c r="I275" s="297"/>
      <c r="J275" s="40" t="s">
        <v>37</v>
      </c>
      <c r="K275" s="40"/>
      <c r="L275" s="40"/>
      <c r="M275" s="41"/>
      <c r="N275" s="2"/>
      <c r="V275" s="50">
        <v>0</v>
      </c>
    </row>
    <row r="276" spans="1:22" ht="21" thickBot="1" x14ac:dyDescent="0.3">
      <c r="A276" s="291"/>
      <c r="B276" s="75" t="s">
        <v>30</v>
      </c>
      <c r="C276" s="75" t="s">
        <v>32</v>
      </c>
      <c r="D276" s="75" t="s">
        <v>17</v>
      </c>
      <c r="E276" s="298" t="s">
        <v>34</v>
      </c>
      <c r="F276" s="298"/>
      <c r="G276" s="299"/>
      <c r="H276" s="300"/>
      <c r="I276" s="301"/>
      <c r="J276" s="12" t="s">
        <v>38</v>
      </c>
      <c r="K276" s="13"/>
      <c r="L276" s="13"/>
      <c r="M276" s="14"/>
      <c r="N276" s="2"/>
      <c r="V276" s="50"/>
    </row>
    <row r="277" spans="1:22" ht="13.8" thickBot="1" x14ac:dyDescent="0.3">
      <c r="A277" s="292"/>
      <c r="B277" s="8"/>
      <c r="C277" s="8"/>
      <c r="D277" s="9"/>
      <c r="E277" s="10" t="s">
        <v>2</v>
      </c>
      <c r="F277" s="11"/>
      <c r="G277" s="302"/>
      <c r="H277" s="303"/>
      <c r="I277" s="304"/>
      <c r="J277" s="12" t="s">
        <v>39</v>
      </c>
      <c r="K277" s="13"/>
      <c r="L277" s="13"/>
      <c r="M277" s="14"/>
      <c r="N277" s="2"/>
      <c r="V277" s="50"/>
    </row>
    <row r="278" spans="1:22" ht="21.6" thickTop="1" thickBot="1" x14ac:dyDescent="0.3">
      <c r="A278" s="290">
        <f t="shared" ref="A278" si="62">A274+1</f>
        <v>66</v>
      </c>
      <c r="B278" s="74" t="s">
        <v>29</v>
      </c>
      <c r="C278" s="74" t="s">
        <v>31</v>
      </c>
      <c r="D278" s="74" t="s">
        <v>18</v>
      </c>
      <c r="E278" s="293" t="s">
        <v>33</v>
      </c>
      <c r="F278" s="293"/>
      <c r="G278" s="293" t="s">
        <v>24</v>
      </c>
      <c r="H278" s="294"/>
      <c r="I278" s="45"/>
      <c r="J278" s="42" t="s">
        <v>0</v>
      </c>
      <c r="K278" s="43"/>
      <c r="L278" s="43"/>
      <c r="M278" s="44"/>
      <c r="N278" s="2"/>
      <c r="V278" s="50"/>
    </row>
    <row r="279" spans="1:22" ht="13.8" thickBot="1" x14ac:dyDescent="0.3">
      <c r="A279" s="291"/>
      <c r="B279" s="7"/>
      <c r="C279" s="7"/>
      <c r="D279" s="4"/>
      <c r="E279" s="7"/>
      <c r="F279" s="7"/>
      <c r="G279" s="295"/>
      <c r="H279" s="296"/>
      <c r="I279" s="297"/>
      <c r="J279" s="40" t="s">
        <v>37</v>
      </c>
      <c r="K279" s="40"/>
      <c r="L279" s="40"/>
      <c r="M279" s="41"/>
      <c r="N279" s="2"/>
      <c r="V279" s="50">
        <v>0</v>
      </c>
    </row>
    <row r="280" spans="1:22" ht="21" thickBot="1" x14ac:dyDescent="0.3">
      <c r="A280" s="291"/>
      <c r="B280" s="75" t="s">
        <v>30</v>
      </c>
      <c r="C280" s="75" t="s">
        <v>32</v>
      </c>
      <c r="D280" s="75" t="s">
        <v>17</v>
      </c>
      <c r="E280" s="298" t="s">
        <v>34</v>
      </c>
      <c r="F280" s="298"/>
      <c r="G280" s="299"/>
      <c r="H280" s="300"/>
      <c r="I280" s="301"/>
      <c r="J280" s="12" t="s">
        <v>38</v>
      </c>
      <c r="K280" s="13"/>
      <c r="L280" s="13"/>
      <c r="M280" s="14"/>
      <c r="N280" s="2"/>
      <c r="V280" s="50"/>
    </row>
    <row r="281" spans="1:22" ht="13.8" thickBot="1" x14ac:dyDescent="0.3">
      <c r="A281" s="292"/>
      <c r="B281" s="8"/>
      <c r="C281" s="8"/>
      <c r="D281" s="9"/>
      <c r="E281" s="10" t="s">
        <v>2</v>
      </c>
      <c r="F281" s="11"/>
      <c r="G281" s="302"/>
      <c r="H281" s="303"/>
      <c r="I281" s="304"/>
      <c r="J281" s="12" t="s">
        <v>39</v>
      </c>
      <c r="K281" s="13"/>
      <c r="L281" s="13"/>
      <c r="M281" s="14"/>
      <c r="N281" s="2"/>
      <c r="V281" s="50"/>
    </row>
    <row r="282" spans="1:22" ht="21.6" thickTop="1" thickBot="1" x14ac:dyDescent="0.3">
      <c r="A282" s="290">
        <f t="shared" ref="A282" si="63">A278+1</f>
        <v>67</v>
      </c>
      <c r="B282" s="74" t="s">
        <v>29</v>
      </c>
      <c r="C282" s="74" t="s">
        <v>31</v>
      </c>
      <c r="D282" s="74" t="s">
        <v>18</v>
      </c>
      <c r="E282" s="293" t="s">
        <v>33</v>
      </c>
      <c r="F282" s="293"/>
      <c r="G282" s="293" t="s">
        <v>24</v>
      </c>
      <c r="H282" s="294"/>
      <c r="I282" s="45"/>
      <c r="J282" s="42" t="s">
        <v>0</v>
      </c>
      <c r="K282" s="43"/>
      <c r="L282" s="43"/>
      <c r="M282" s="44"/>
      <c r="N282" s="2"/>
      <c r="V282" s="50"/>
    </row>
    <row r="283" spans="1:22" ht="13.8" thickBot="1" x14ac:dyDescent="0.3">
      <c r="A283" s="291"/>
      <c r="B283" s="7"/>
      <c r="C283" s="7"/>
      <c r="D283" s="4"/>
      <c r="E283" s="7"/>
      <c r="F283" s="7"/>
      <c r="G283" s="295"/>
      <c r="H283" s="296"/>
      <c r="I283" s="297"/>
      <c r="J283" s="40" t="s">
        <v>37</v>
      </c>
      <c r="K283" s="40"/>
      <c r="L283" s="40"/>
      <c r="M283" s="41"/>
      <c r="N283" s="2"/>
      <c r="V283" s="50">
        <v>0</v>
      </c>
    </row>
    <row r="284" spans="1:22" ht="21" thickBot="1" x14ac:dyDescent="0.3">
      <c r="A284" s="291"/>
      <c r="B284" s="75" t="s">
        <v>30</v>
      </c>
      <c r="C284" s="75" t="s">
        <v>32</v>
      </c>
      <c r="D284" s="75" t="s">
        <v>17</v>
      </c>
      <c r="E284" s="298" t="s">
        <v>34</v>
      </c>
      <c r="F284" s="298"/>
      <c r="G284" s="299"/>
      <c r="H284" s="300"/>
      <c r="I284" s="301"/>
      <c r="J284" s="12" t="s">
        <v>38</v>
      </c>
      <c r="K284" s="13"/>
      <c r="L284" s="13"/>
      <c r="M284" s="14"/>
      <c r="N284" s="2"/>
      <c r="V284" s="50"/>
    </row>
    <row r="285" spans="1:22" ht="13.8" thickBot="1" x14ac:dyDescent="0.3">
      <c r="A285" s="292"/>
      <c r="B285" s="8"/>
      <c r="C285" s="8"/>
      <c r="D285" s="9"/>
      <c r="E285" s="10" t="s">
        <v>2</v>
      </c>
      <c r="F285" s="11"/>
      <c r="G285" s="302"/>
      <c r="H285" s="303"/>
      <c r="I285" s="304"/>
      <c r="J285" s="12" t="s">
        <v>39</v>
      </c>
      <c r="K285" s="13"/>
      <c r="L285" s="13"/>
      <c r="M285" s="14"/>
      <c r="N285" s="2"/>
      <c r="V285" s="50"/>
    </row>
    <row r="286" spans="1:22" ht="21.6" thickTop="1" thickBot="1" x14ac:dyDescent="0.3">
      <c r="A286" s="290">
        <f t="shared" ref="A286" si="64">A282+1</f>
        <v>68</v>
      </c>
      <c r="B286" s="74" t="s">
        <v>29</v>
      </c>
      <c r="C286" s="74" t="s">
        <v>31</v>
      </c>
      <c r="D286" s="74" t="s">
        <v>18</v>
      </c>
      <c r="E286" s="293" t="s">
        <v>33</v>
      </c>
      <c r="F286" s="293"/>
      <c r="G286" s="293" t="s">
        <v>24</v>
      </c>
      <c r="H286" s="294"/>
      <c r="I286" s="45"/>
      <c r="J286" s="42" t="s">
        <v>0</v>
      </c>
      <c r="K286" s="43"/>
      <c r="L286" s="43"/>
      <c r="M286" s="44"/>
      <c r="N286" s="2"/>
      <c r="V286" s="50"/>
    </row>
    <row r="287" spans="1:22" ht="13.8" thickBot="1" x14ac:dyDescent="0.3">
      <c r="A287" s="291"/>
      <c r="B287" s="7"/>
      <c r="C287" s="7"/>
      <c r="D287" s="4"/>
      <c r="E287" s="7"/>
      <c r="F287" s="7"/>
      <c r="G287" s="295"/>
      <c r="H287" s="296"/>
      <c r="I287" s="297"/>
      <c r="J287" s="40" t="s">
        <v>37</v>
      </c>
      <c r="K287" s="40"/>
      <c r="L287" s="40"/>
      <c r="M287" s="41"/>
      <c r="N287" s="2"/>
      <c r="V287" s="50">
        <v>0</v>
      </c>
    </row>
    <row r="288" spans="1:22" ht="21" thickBot="1" x14ac:dyDescent="0.3">
      <c r="A288" s="291"/>
      <c r="B288" s="75" t="s">
        <v>30</v>
      </c>
      <c r="C288" s="75" t="s">
        <v>32</v>
      </c>
      <c r="D288" s="75" t="s">
        <v>17</v>
      </c>
      <c r="E288" s="298" t="s">
        <v>34</v>
      </c>
      <c r="F288" s="298"/>
      <c r="G288" s="299"/>
      <c r="H288" s="300"/>
      <c r="I288" s="301"/>
      <c r="J288" s="12" t="s">
        <v>38</v>
      </c>
      <c r="K288" s="13"/>
      <c r="L288" s="13"/>
      <c r="M288" s="14"/>
      <c r="N288" s="2"/>
      <c r="V288" s="50"/>
    </row>
    <row r="289" spans="1:22" ht="13.8" thickBot="1" x14ac:dyDescent="0.3">
      <c r="A289" s="292"/>
      <c r="B289" s="8"/>
      <c r="C289" s="8"/>
      <c r="D289" s="9"/>
      <c r="E289" s="10" t="s">
        <v>2</v>
      </c>
      <c r="F289" s="11"/>
      <c r="G289" s="302"/>
      <c r="H289" s="303"/>
      <c r="I289" s="304"/>
      <c r="J289" s="12" t="s">
        <v>39</v>
      </c>
      <c r="K289" s="13"/>
      <c r="L289" s="13"/>
      <c r="M289" s="14"/>
      <c r="N289" s="2"/>
      <c r="V289" s="50"/>
    </row>
    <row r="290" spans="1:22" ht="21.6" thickTop="1" thickBot="1" x14ac:dyDescent="0.3">
      <c r="A290" s="290">
        <f t="shared" ref="A290" si="65">A286+1</f>
        <v>69</v>
      </c>
      <c r="B290" s="74" t="s">
        <v>29</v>
      </c>
      <c r="C290" s="74" t="s">
        <v>31</v>
      </c>
      <c r="D290" s="74" t="s">
        <v>18</v>
      </c>
      <c r="E290" s="293" t="s">
        <v>33</v>
      </c>
      <c r="F290" s="293"/>
      <c r="G290" s="293" t="s">
        <v>24</v>
      </c>
      <c r="H290" s="294"/>
      <c r="I290" s="45"/>
      <c r="J290" s="42" t="s">
        <v>0</v>
      </c>
      <c r="K290" s="43"/>
      <c r="L290" s="43"/>
      <c r="M290" s="44"/>
      <c r="N290" s="2"/>
      <c r="V290" s="50"/>
    </row>
    <row r="291" spans="1:22" ht="13.8" thickBot="1" x14ac:dyDescent="0.3">
      <c r="A291" s="291"/>
      <c r="B291" s="7"/>
      <c r="C291" s="7"/>
      <c r="D291" s="4"/>
      <c r="E291" s="7"/>
      <c r="F291" s="7"/>
      <c r="G291" s="295"/>
      <c r="H291" s="296"/>
      <c r="I291" s="297"/>
      <c r="J291" s="40" t="s">
        <v>37</v>
      </c>
      <c r="K291" s="40"/>
      <c r="L291" s="40"/>
      <c r="M291" s="41"/>
      <c r="N291" s="2"/>
      <c r="V291" s="50">
        <v>0</v>
      </c>
    </row>
    <row r="292" spans="1:22" ht="21" thickBot="1" x14ac:dyDescent="0.3">
      <c r="A292" s="291"/>
      <c r="B292" s="75" t="s">
        <v>30</v>
      </c>
      <c r="C292" s="75" t="s">
        <v>32</v>
      </c>
      <c r="D292" s="75" t="s">
        <v>17</v>
      </c>
      <c r="E292" s="298" t="s">
        <v>34</v>
      </c>
      <c r="F292" s="298"/>
      <c r="G292" s="299"/>
      <c r="H292" s="300"/>
      <c r="I292" s="301"/>
      <c r="J292" s="12" t="s">
        <v>38</v>
      </c>
      <c r="K292" s="13"/>
      <c r="L292" s="13"/>
      <c r="M292" s="14"/>
      <c r="N292" s="2"/>
      <c r="V292" s="50"/>
    </row>
    <row r="293" spans="1:22" ht="13.8" thickBot="1" x14ac:dyDescent="0.3">
      <c r="A293" s="292"/>
      <c r="B293" s="8"/>
      <c r="C293" s="8"/>
      <c r="D293" s="9"/>
      <c r="E293" s="10" t="s">
        <v>2</v>
      </c>
      <c r="F293" s="11"/>
      <c r="G293" s="302"/>
      <c r="H293" s="303"/>
      <c r="I293" s="304"/>
      <c r="J293" s="12" t="s">
        <v>39</v>
      </c>
      <c r="K293" s="13"/>
      <c r="L293" s="13"/>
      <c r="M293" s="14"/>
      <c r="N293" s="2"/>
      <c r="V293" s="50"/>
    </row>
    <row r="294" spans="1:22" ht="21.6" thickTop="1" thickBot="1" x14ac:dyDescent="0.3">
      <c r="A294" s="290">
        <f t="shared" ref="A294" si="66">A290+1</f>
        <v>70</v>
      </c>
      <c r="B294" s="74" t="s">
        <v>29</v>
      </c>
      <c r="C294" s="74" t="s">
        <v>31</v>
      </c>
      <c r="D294" s="74" t="s">
        <v>18</v>
      </c>
      <c r="E294" s="293" t="s">
        <v>33</v>
      </c>
      <c r="F294" s="293"/>
      <c r="G294" s="293" t="s">
        <v>24</v>
      </c>
      <c r="H294" s="294"/>
      <c r="I294" s="45"/>
      <c r="J294" s="42" t="s">
        <v>0</v>
      </c>
      <c r="K294" s="43"/>
      <c r="L294" s="43"/>
      <c r="M294" s="44"/>
      <c r="N294" s="2"/>
      <c r="V294" s="50"/>
    </row>
    <row r="295" spans="1:22" ht="13.8" thickBot="1" x14ac:dyDescent="0.3">
      <c r="A295" s="291"/>
      <c r="B295" s="7"/>
      <c r="C295" s="7"/>
      <c r="D295" s="4"/>
      <c r="E295" s="7"/>
      <c r="F295" s="7"/>
      <c r="G295" s="295"/>
      <c r="H295" s="296"/>
      <c r="I295" s="297"/>
      <c r="J295" s="40" t="s">
        <v>37</v>
      </c>
      <c r="K295" s="40"/>
      <c r="L295" s="40"/>
      <c r="M295" s="41"/>
      <c r="N295" s="2"/>
      <c r="V295" s="50">
        <v>0</v>
      </c>
    </row>
    <row r="296" spans="1:22" ht="21" thickBot="1" x14ac:dyDescent="0.3">
      <c r="A296" s="291"/>
      <c r="B296" s="75" t="s">
        <v>30</v>
      </c>
      <c r="C296" s="75" t="s">
        <v>32</v>
      </c>
      <c r="D296" s="75" t="s">
        <v>17</v>
      </c>
      <c r="E296" s="298" t="s">
        <v>34</v>
      </c>
      <c r="F296" s="298"/>
      <c r="G296" s="299"/>
      <c r="H296" s="300"/>
      <c r="I296" s="301"/>
      <c r="J296" s="12" t="s">
        <v>38</v>
      </c>
      <c r="K296" s="13"/>
      <c r="L296" s="13"/>
      <c r="M296" s="14"/>
      <c r="N296" s="2"/>
      <c r="V296" s="50"/>
    </row>
    <row r="297" spans="1:22" ht="13.8" thickBot="1" x14ac:dyDescent="0.3">
      <c r="A297" s="292"/>
      <c r="B297" s="8"/>
      <c r="C297" s="8"/>
      <c r="D297" s="9"/>
      <c r="E297" s="10" t="s">
        <v>2</v>
      </c>
      <c r="F297" s="11"/>
      <c r="G297" s="302"/>
      <c r="H297" s="303"/>
      <c r="I297" s="304"/>
      <c r="J297" s="12" t="s">
        <v>39</v>
      </c>
      <c r="K297" s="13"/>
      <c r="L297" s="13"/>
      <c r="M297" s="14"/>
      <c r="N297" s="2"/>
      <c r="V297" s="50"/>
    </row>
    <row r="298" spans="1:22" ht="21.6" thickTop="1" thickBot="1" x14ac:dyDescent="0.3">
      <c r="A298" s="290">
        <f t="shared" ref="A298" si="67">A294+1</f>
        <v>71</v>
      </c>
      <c r="B298" s="74" t="s">
        <v>29</v>
      </c>
      <c r="C298" s="74" t="s">
        <v>31</v>
      </c>
      <c r="D298" s="74" t="s">
        <v>18</v>
      </c>
      <c r="E298" s="293" t="s">
        <v>33</v>
      </c>
      <c r="F298" s="293"/>
      <c r="G298" s="293" t="s">
        <v>24</v>
      </c>
      <c r="H298" s="294"/>
      <c r="I298" s="45"/>
      <c r="J298" s="42" t="s">
        <v>0</v>
      </c>
      <c r="K298" s="43"/>
      <c r="L298" s="43"/>
      <c r="M298" s="44"/>
      <c r="N298" s="2"/>
      <c r="V298" s="50"/>
    </row>
    <row r="299" spans="1:22" ht="13.8" thickBot="1" x14ac:dyDescent="0.3">
      <c r="A299" s="291"/>
      <c r="B299" s="7"/>
      <c r="C299" s="7"/>
      <c r="D299" s="4"/>
      <c r="E299" s="7"/>
      <c r="F299" s="7"/>
      <c r="G299" s="295"/>
      <c r="H299" s="296"/>
      <c r="I299" s="297"/>
      <c r="J299" s="40" t="s">
        <v>37</v>
      </c>
      <c r="K299" s="40"/>
      <c r="L299" s="40"/>
      <c r="M299" s="41"/>
      <c r="N299" s="2"/>
      <c r="V299" s="50">
        <v>0</v>
      </c>
    </row>
    <row r="300" spans="1:22" ht="21" thickBot="1" x14ac:dyDescent="0.3">
      <c r="A300" s="291"/>
      <c r="B300" s="75" t="s">
        <v>30</v>
      </c>
      <c r="C300" s="75" t="s">
        <v>32</v>
      </c>
      <c r="D300" s="75" t="s">
        <v>17</v>
      </c>
      <c r="E300" s="298" t="s">
        <v>34</v>
      </c>
      <c r="F300" s="298"/>
      <c r="G300" s="299"/>
      <c r="H300" s="300"/>
      <c r="I300" s="301"/>
      <c r="J300" s="12" t="s">
        <v>38</v>
      </c>
      <c r="K300" s="13"/>
      <c r="L300" s="13"/>
      <c r="M300" s="14"/>
      <c r="N300" s="2"/>
      <c r="V300" s="50"/>
    </row>
    <row r="301" spans="1:22" ht="13.8" thickBot="1" x14ac:dyDescent="0.3">
      <c r="A301" s="292"/>
      <c r="B301" s="8"/>
      <c r="C301" s="8"/>
      <c r="D301" s="9"/>
      <c r="E301" s="10" t="s">
        <v>2</v>
      </c>
      <c r="F301" s="11"/>
      <c r="G301" s="302"/>
      <c r="H301" s="303"/>
      <c r="I301" s="304"/>
      <c r="J301" s="12" t="s">
        <v>39</v>
      </c>
      <c r="K301" s="13"/>
      <c r="L301" s="13"/>
      <c r="M301" s="14"/>
      <c r="N301" s="2"/>
      <c r="V301" s="50"/>
    </row>
    <row r="302" spans="1:22" ht="21.6" thickTop="1" thickBot="1" x14ac:dyDescent="0.3">
      <c r="A302" s="290">
        <f t="shared" ref="A302" si="68">A298+1</f>
        <v>72</v>
      </c>
      <c r="B302" s="74" t="s">
        <v>29</v>
      </c>
      <c r="C302" s="74" t="s">
        <v>31</v>
      </c>
      <c r="D302" s="74" t="s">
        <v>18</v>
      </c>
      <c r="E302" s="293" t="s">
        <v>33</v>
      </c>
      <c r="F302" s="293"/>
      <c r="G302" s="293" t="s">
        <v>24</v>
      </c>
      <c r="H302" s="294"/>
      <c r="I302" s="45"/>
      <c r="J302" s="42" t="s">
        <v>0</v>
      </c>
      <c r="K302" s="43"/>
      <c r="L302" s="43"/>
      <c r="M302" s="44"/>
      <c r="N302" s="2"/>
      <c r="V302" s="50"/>
    </row>
    <row r="303" spans="1:22" ht="13.8" thickBot="1" x14ac:dyDescent="0.3">
      <c r="A303" s="291"/>
      <c r="B303" s="7"/>
      <c r="C303" s="7"/>
      <c r="D303" s="4"/>
      <c r="E303" s="7"/>
      <c r="F303" s="7"/>
      <c r="G303" s="295"/>
      <c r="H303" s="296"/>
      <c r="I303" s="297"/>
      <c r="J303" s="40" t="s">
        <v>37</v>
      </c>
      <c r="K303" s="40"/>
      <c r="L303" s="40"/>
      <c r="M303" s="41"/>
      <c r="N303" s="2"/>
      <c r="V303" s="50">
        <v>0</v>
      </c>
    </row>
    <row r="304" spans="1:22" ht="21" thickBot="1" x14ac:dyDescent="0.3">
      <c r="A304" s="291"/>
      <c r="B304" s="75" t="s">
        <v>30</v>
      </c>
      <c r="C304" s="75" t="s">
        <v>32</v>
      </c>
      <c r="D304" s="75" t="s">
        <v>17</v>
      </c>
      <c r="E304" s="298" t="s">
        <v>34</v>
      </c>
      <c r="F304" s="298"/>
      <c r="G304" s="299"/>
      <c r="H304" s="300"/>
      <c r="I304" s="301"/>
      <c r="J304" s="12" t="s">
        <v>38</v>
      </c>
      <c r="K304" s="13"/>
      <c r="L304" s="13"/>
      <c r="M304" s="14"/>
      <c r="N304" s="2"/>
      <c r="V304" s="50"/>
    </row>
    <row r="305" spans="1:22" ht="13.8" thickBot="1" x14ac:dyDescent="0.3">
      <c r="A305" s="292"/>
      <c r="B305" s="8"/>
      <c r="C305" s="8"/>
      <c r="D305" s="9"/>
      <c r="E305" s="10" t="s">
        <v>2</v>
      </c>
      <c r="F305" s="11"/>
      <c r="G305" s="302"/>
      <c r="H305" s="303"/>
      <c r="I305" s="304"/>
      <c r="J305" s="12" t="s">
        <v>39</v>
      </c>
      <c r="K305" s="13"/>
      <c r="L305" s="13"/>
      <c r="M305" s="14"/>
      <c r="N305" s="2"/>
      <c r="V305" s="50"/>
    </row>
    <row r="306" spans="1:22" ht="21.6" thickTop="1" thickBot="1" x14ac:dyDescent="0.3">
      <c r="A306" s="290">
        <f t="shared" ref="A306" si="69">A302+1</f>
        <v>73</v>
      </c>
      <c r="B306" s="74" t="s">
        <v>29</v>
      </c>
      <c r="C306" s="74" t="s">
        <v>31</v>
      </c>
      <c r="D306" s="74" t="s">
        <v>18</v>
      </c>
      <c r="E306" s="293" t="s">
        <v>33</v>
      </c>
      <c r="F306" s="293"/>
      <c r="G306" s="293" t="s">
        <v>24</v>
      </c>
      <c r="H306" s="294"/>
      <c r="I306" s="45"/>
      <c r="J306" s="42" t="s">
        <v>0</v>
      </c>
      <c r="K306" s="43"/>
      <c r="L306" s="43"/>
      <c r="M306" s="44"/>
      <c r="N306" s="2"/>
      <c r="V306" s="50"/>
    </row>
    <row r="307" spans="1:22" ht="13.8" thickBot="1" x14ac:dyDescent="0.3">
      <c r="A307" s="291"/>
      <c r="B307" s="7"/>
      <c r="C307" s="7"/>
      <c r="D307" s="4"/>
      <c r="E307" s="7"/>
      <c r="F307" s="7"/>
      <c r="G307" s="295"/>
      <c r="H307" s="296"/>
      <c r="I307" s="297"/>
      <c r="J307" s="40" t="s">
        <v>37</v>
      </c>
      <c r="K307" s="40"/>
      <c r="L307" s="40"/>
      <c r="M307" s="41"/>
      <c r="N307" s="2"/>
      <c r="V307" s="50">
        <v>0</v>
      </c>
    </row>
    <row r="308" spans="1:22" ht="21" thickBot="1" x14ac:dyDescent="0.3">
      <c r="A308" s="291"/>
      <c r="B308" s="75" t="s">
        <v>30</v>
      </c>
      <c r="C308" s="75" t="s">
        <v>32</v>
      </c>
      <c r="D308" s="75" t="s">
        <v>17</v>
      </c>
      <c r="E308" s="298" t="s">
        <v>34</v>
      </c>
      <c r="F308" s="298"/>
      <c r="G308" s="299"/>
      <c r="H308" s="300"/>
      <c r="I308" s="301"/>
      <c r="J308" s="12" t="s">
        <v>38</v>
      </c>
      <c r="K308" s="13"/>
      <c r="L308" s="13"/>
      <c r="M308" s="14"/>
      <c r="N308" s="2"/>
      <c r="V308" s="50"/>
    </row>
    <row r="309" spans="1:22" ht="13.8" thickBot="1" x14ac:dyDescent="0.3">
      <c r="A309" s="292"/>
      <c r="B309" s="8"/>
      <c r="C309" s="8"/>
      <c r="D309" s="9"/>
      <c r="E309" s="10" t="s">
        <v>2</v>
      </c>
      <c r="F309" s="11"/>
      <c r="G309" s="302"/>
      <c r="H309" s="303"/>
      <c r="I309" s="304"/>
      <c r="J309" s="12" t="s">
        <v>39</v>
      </c>
      <c r="K309" s="13"/>
      <c r="L309" s="13"/>
      <c r="M309" s="14"/>
      <c r="N309" s="2"/>
      <c r="V309" s="50"/>
    </row>
    <row r="310" spans="1:22" ht="21.6" thickTop="1" thickBot="1" x14ac:dyDescent="0.3">
      <c r="A310" s="290">
        <f t="shared" ref="A310" si="70">A306+1</f>
        <v>74</v>
      </c>
      <c r="B310" s="74" t="s">
        <v>29</v>
      </c>
      <c r="C310" s="74" t="s">
        <v>31</v>
      </c>
      <c r="D310" s="74" t="s">
        <v>18</v>
      </c>
      <c r="E310" s="293" t="s">
        <v>33</v>
      </c>
      <c r="F310" s="293"/>
      <c r="G310" s="293" t="s">
        <v>24</v>
      </c>
      <c r="H310" s="294"/>
      <c r="I310" s="45"/>
      <c r="J310" s="42" t="s">
        <v>0</v>
      </c>
      <c r="K310" s="43"/>
      <c r="L310" s="43"/>
      <c r="M310" s="44"/>
      <c r="N310" s="2"/>
      <c r="V310" s="50"/>
    </row>
    <row r="311" spans="1:22" ht="13.8" thickBot="1" x14ac:dyDescent="0.3">
      <c r="A311" s="291"/>
      <c r="B311" s="7"/>
      <c r="C311" s="7"/>
      <c r="D311" s="4"/>
      <c r="E311" s="7"/>
      <c r="F311" s="7"/>
      <c r="G311" s="295"/>
      <c r="H311" s="296"/>
      <c r="I311" s="297"/>
      <c r="J311" s="40" t="s">
        <v>37</v>
      </c>
      <c r="K311" s="40"/>
      <c r="L311" s="40"/>
      <c r="M311" s="41"/>
      <c r="N311" s="2"/>
      <c r="V311" s="50">
        <v>0</v>
      </c>
    </row>
    <row r="312" spans="1:22" ht="21" thickBot="1" x14ac:dyDescent="0.3">
      <c r="A312" s="291"/>
      <c r="B312" s="75" t="s">
        <v>30</v>
      </c>
      <c r="C312" s="75" t="s">
        <v>32</v>
      </c>
      <c r="D312" s="75" t="s">
        <v>17</v>
      </c>
      <c r="E312" s="298" t="s">
        <v>34</v>
      </c>
      <c r="F312" s="298"/>
      <c r="G312" s="299"/>
      <c r="H312" s="300"/>
      <c r="I312" s="301"/>
      <c r="J312" s="12" t="s">
        <v>38</v>
      </c>
      <c r="K312" s="13"/>
      <c r="L312" s="13"/>
      <c r="M312" s="14"/>
      <c r="N312" s="2"/>
      <c r="V312" s="50"/>
    </row>
    <row r="313" spans="1:22" ht="13.8" thickBot="1" x14ac:dyDescent="0.3">
      <c r="A313" s="292"/>
      <c r="B313" s="8"/>
      <c r="C313" s="8"/>
      <c r="D313" s="9"/>
      <c r="E313" s="10" t="s">
        <v>2</v>
      </c>
      <c r="F313" s="11"/>
      <c r="G313" s="302"/>
      <c r="H313" s="303"/>
      <c r="I313" s="304"/>
      <c r="J313" s="12" t="s">
        <v>39</v>
      </c>
      <c r="K313" s="13"/>
      <c r="L313" s="13"/>
      <c r="M313" s="14"/>
      <c r="N313" s="2"/>
      <c r="V313" s="50"/>
    </row>
    <row r="314" spans="1:22" ht="21.6" thickTop="1" thickBot="1" x14ac:dyDescent="0.3">
      <c r="A314" s="290">
        <f t="shared" ref="A314" si="71">A310+1</f>
        <v>75</v>
      </c>
      <c r="B314" s="74" t="s">
        <v>29</v>
      </c>
      <c r="C314" s="74" t="s">
        <v>31</v>
      </c>
      <c r="D314" s="74" t="s">
        <v>18</v>
      </c>
      <c r="E314" s="293" t="s">
        <v>33</v>
      </c>
      <c r="F314" s="293"/>
      <c r="G314" s="293" t="s">
        <v>24</v>
      </c>
      <c r="H314" s="294"/>
      <c r="I314" s="45"/>
      <c r="J314" s="42" t="s">
        <v>0</v>
      </c>
      <c r="K314" s="43"/>
      <c r="L314" s="43"/>
      <c r="M314" s="44"/>
      <c r="N314" s="2"/>
      <c r="V314" s="50"/>
    </row>
    <row r="315" spans="1:22" ht="13.8" thickBot="1" x14ac:dyDescent="0.3">
      <c r="A315" s="291"/>
      <c r="B315" s="7"/>
      <c r="C315" s="7"/>
      <c r="D315" s="4"/>
      <c r="E315" s="7"/>
      <c r="F315" s="7"/>
      <c r="G315" s="295"/>
      <c r="H315" s="296"/>
      <c r="I315" s="297"/>
      <c r="J315" s="40" t="s">
        <v>37</v>
      </c>
      <c r="K315" s="40"/>
      <c r="L315" s="40"/>
      <c r="M315" s="41"/>
      <c r="N315" s="2"/>
      <c r="V315" s="50">
        <v>0</v>
      </c>
    </row>
    <row r="316" spans="1:22" ht="21" thickBot="1" x14ac:dyDescent="0.3">
      <c r="A316" s="291"/>
      <c r="B316" s="75" t="s">
        <v>30</v>
      </c>
      <c r="C316" s="75" t="s">
        <v>32</v>
      </c>
      <c r="D316" s="75" t="s">
        <v>17</v>
      </c>
      <c r="E316" s="298" t="s">
        <v>34</v>
      </c>
      <c r="F316" s="298"/>
      <c r="G316" s="299"/>
      <c r="H316" s="300"/>
      <c r="I316" s="301"/>
      <c r="J316" s="12" t="s">
        <v>38</v>
      </c>
      <c r="K316" s="13"/>
      <c r="L316" s="13"/>
      <c r="M316" s="14"/>
      <c r="N316" s="2"/>
      <c r="V316" s="50"/>
    </row>
    <row r="317" spans="1:22" ht="13.8" thickBot="1" x14ac:dyDescent="0.3">
      <c r="A317" s="292"/>
      <c r="B317" s="8"/>
      <c r="C317" s="8"/>
      <c r="D317" s="9"/>
      <c r="E317" s="10" t="s">
        <v>2</v>
      </c>
      <c r="F317" s="11"/>
      <c r="G317" s="302"/>
      <c r="H317" s="303"/>
      <c r="I317" s="304"/>
      <c r="J317" s="12" t="s">
        <v>39</v>
      </c>
      <c r="K317" s="13"/>
      <c r="L317" s="13"/>
      <c r="M317" s="14"/>
      <c r="N317" s="2"/>
      <c r="V317" s="50"/>
    </row>
    <row r="318" spans="1:22" ht="21.6" thickTop="1" thickBot="1" x14ac:dyDescent="0.3">
      <c r="A318" s="290">
        <f t="shared" ref="A318" si="72">A314+1</f>
        <v>76</v>
      </c>
      <c r="B318" s="74" t="s">
        <v>29</v>
      </c>
      <c r="C318" s="74" t="s">
        <v>31</v>
      </c>
      <c r="D318" s="74" t="s">
        <v>18</v>
      </c>
      <c r="E318" s="293" t="s">
        <v>33</v>
      </c>
      <c r="F318" s="293"/>
      <c r="G318" s="293" t="s">
        <v>24</v>
      </c>
      <c r="H318" s="294"/>
      <c r="I318" s="45"/>
      <c r="J318" s="42" t="s">
        <v>0</v>
      </c>
      <c r="K318" s="43"/>
      <c r="L318" s="43"/>
      <c r="M318" s="44"/>
      <c r="N318" s="2"/>
      <c r="V318" s="50"/>
    </row>
    <row r="319" spans="1:22" ht="13.8" thickBot="1" x14ac:dyDescent="0.3">
      <c r="A319" s="291"/>
      <c r="B319" s="7"/>
      <c r="C319" s="7"/>
      <c r="D319" s="4"/>
      <c r="E319" s="7"/>
      <c r="F319" s="7"/>
      <c r="G319" s="295"/>
      <c r="H319" s="296"/>
      <c r="I319" s="297"/>
      <c r="J319" s="40" t="s">
        <v>37</v>
      </c>
      <c r="K319" s="40"/>
      <c r="L319" s="40"/>
      <c r="M319" s="41"/>
      <c r="N319" s="2"/>
      <c r="V319" s="50">
        <v>0</v>
      </c>
    </row>
    <row r="320" spans="1:22" ht="21" thickBot="1" x14ac:dyDescent="0.3">
      <c r="A320" s="291"/>
      <c r="B320" s="75" t="s">
        <v>30</v>
      </c>
      <c r="C320" s="75" t="s">
        <v>32</v>
      </c>
      <c r="D320" s="75" t="s">
        <v>17</v>
      </c>
      <c r="E320" s="298" t="s">
        <v>34</v>
      </c>
      <c r="F320" s="298"/>
      <c r="G320" s="299"/>
      <c r="H320" s="300"/>
      <c r="I320" s="301"/>
      <c r="J320" s="12" t="s">
        <v>38</v>
      </c>
      <c r="K320" s="13"/>
      <c r="L320" s="13"/>
      <c r="M320" s="14"/>
      <c r="N320" s="2"/>
      <c r="V320" s="50"/>
    </row>
    <row r="321" spans="1:22" ht="13.8" thickBot="1" x14ac:dyDescent="0.3">
      <c r="A321" s="292"/>
      <c r="B321" s="8"/>
      <c r="C321" s="8"/>
      <c r="D321" s="9"/>
      <c r="E321" s="10" t="s">
        <v>2</v>
      </c>
      <c r="F321" s="11"/>
      <c r="G321" s="302"/>
      <c r="H321" s="303"/>
      <c r="I321" s="304"/>
      <c r="J321" s="12" t="s">
        <v>39</v>
      </c>
      <c r="K321" s="13"/>
      <c r="L321" s="13"/>
      <c r="M321" s="14"/>
      <c r="N321" s="2"/>
      <c r="V321" s="50"/>
    </row>
    <row r="322" spans="1:22" ht="21.6" thickTop="1" thickBot="1" x14ac:dyDescent="0.3">
      <c r="A322" s="290">
        <f t="shared" ref="A322" si="73">A318+1</f>
        <v>77</v>
      </c>
      <c r="B322" s="74" t="s">
        <v>29</v>
      </c>
      <c r="C322" s="74" t="s">
        <v>31</v>
      </c>
      <c r="D322" s="74" t="s">
        <v>18</v>
      </c>
      <c r="E322" s="293" t="s">
        <v>33</v>
      </c>
      <c r="F322" s="293"/>
      <c r="G322" s="293" t="s">
        <v>24</v>
      </c>
      <c r="H322" s="294"/>
      <c r="I322" s="45"/>
      <c r="J322" s="42" t="s">
        <v>0</v>
      </c>
      <c r="K322" s="43"/>
      <c r="L322" s="43"/>
      <c r="M322" s="44"/>
      <c r="N322" s="2"/>
      <c r="V322" s="50"/>
    </row>
    <row r="323" spans="1:22" ht="13.8" thickBot="1" x14ac:dyDescent="0.3">
      <c r="A323" s="291"/>
      <c r="B323" s="7"/>
      <c r="C323" s="7"/>
      <c r="D323" s="4"/>
      <c r="E323" s="7"/>
      <c r="F323" s="7"/>
      <c r="G323" s="295"/>
      <c r="H323" s="296"/>
      <c r="I323" s="297"/>
      <c r="J323" s="40" t="s">
        <v>37</v>
      </c>
      <c r="K323" s="40"/>
      <c r="L323" s="40"/>
      <c r="M323" s="41"/>
      <c r="N323" s="2"/>
      <c r="V323" s="50">
        <v>0</v>
      </c>
    </row>
    <row r="324" spans="1:22" ht="21" thickBot="1" x14ac:dyDescent="0.3">
      <c r="A324" s="291"/>
      <c r="B324" s="75" t="s">
        <v>30</v>
      </c>
      <c r="C324" s="75" t="s">
        <v>32</v>
      </c>
      <c r="D324" s="75" t="s">
        <v>17</v>
      </c>
      <c r="E324" s="298" t="s">
        <v>34</v>
      </c>
      <c r="F324" s="298"/>
      <c r="G324" s="299"/>
      <c r="H324" s="300"/>
      <c r="I324" s="301"/>
      <c r="J324" s="12" t="s">
        <v>38</v>
      </c>
      <c r="K324" s="13"/>
      <c r="L324" s="13"/>
      <c r="M324" s="14"/>
      <c r="N324" s="2"/>
      <c r="V324" s="50"/>
    </row>
    <row r="325" spans="1:22" ht="13.8" thickBot="1" x14ac:dyDescent="0.3">
      <c r="A325" s="292"/>
      <c r="B325" s="8"/>
      <c r="C325" s="8"/>
      <c r="D325" s="9"/>
      <c r="E325" s="10" t="s">
        <v>2</v>
      </c>
      <c r="F325" s="11"/>
      <c r="G325" s="302"/>
      <c r="H325" s="303"/>
      <c r="I325" s="304"/>
      <c r="J325" s="12" t="s">
        <v>39</v>
      </c>
      <c r="K325" s="13"/>
      <c r="L325" s="13"/>
      <c r="M325" s="14"/>
      <c r="N325" s="2"/>
      <c r="V325" s="50"/>
    </row>
    <row r="326" spans="1:22" ht="21.6" thickTop="1" thickBot="1" x14ac:dyDescent="0.3">
      <c r="A326" s="290">
        <f t="shared" ref="A326" si="74">A322+1</f>
        <v>78</v>
      </c>
      <c r="B326" s="74" t="s">
        <v>29</v>
      </c>
      <c r="C326" s="74" t="s">
        <v>31</v>
      </c>
      <c r="D326" s="74" t="s">
        <v>18</v>
      </c>
      <c r="E326" s="293" t="s">
        <v>33</v>
      </c>
      <c r="F326" s="293"/>
      <c r="G326" s="293" t="s">
        <v>24</v>
      </c>
      <c r="H326" s="294"/>
      <c r="I326" s="45"/>
      <c r="J326" s="42" t="s">
        <v>0</v>
      </c>
      <c r="K326" s="43"/>
      <c r="L326" s="43"/>
      <c r="M326" s="44"/>
      <c r="N326" s="2"/>
      <c r="V326" s="50"/>
    </row>
    <row r="327" spans="1:22" ht="13.8" thickBot="1" x14ac:dyDescent="0.3">
      <c r="A327" s="291"/>
      <c r="B327" s="7"/>
      <c r="C327" s="7"/>
      <c r="D327" s="4"/>
      <c r="E327" s="7"/>
      <c r="F327" s="7"/>
      <c r="G327" s="295"/>
      <c r="H327" s="296"/>
      <c r="I327" s="297"/>
      <c r="J327" s="40" t="s">
        <v>37</v>
      </c>
      <c r="K327" s="40"/>
      <c r="L327" s="40"/>
      <c r="M327" s="41"/>
      <c r="N327" s="2"/>
      <c r="V327" s="50">
        <v>0</v>
      </c>
    </row>
    <row r="328" spans="1:22" ht="21" thickBot="1" x14ac:dyDescent="0.3">
      <c r="A328" s="291"/>
      <c r="B328" s="75" t="s">
        <v>30</v>
      </c>
      <c r="C328" s="75" t="s">
        <v>32</v>
      </c>
      <c r="D328" s="75" t="s">
        <v>17</v>
      </c>
      <c r="E328" s="298" t="s">
        <v>34</v>
      </c>
      <c r="F328" s="298"/>
      <c r="G328" s="299"/>
      <c r="H328" s="300"/>
      <c r="I328" s="301"/>
      <c r="J328" s="12" t="s">
        <v>38</v>
      </c>
      <c r="K328" s="13"/>
      <c r="L328" s="13"/>
      <c r="M328" s="14"/>
      <c r="N328" s="2"/>
      <c r="V328" s="50"/>
    </row>
    <row r="329" spans="1:22" ht="13.8" thickBot="1" x14ac:dyDescent="0.3">
      <c r="A329" s="292"/>
      <c r="B329" s="8"/>
      <c r="C329" s="8"/>
      <c r="D329" s="9"/>
      <c r="E329" s="10" t="s">
        <v>2</v>
      </c>
      <c r="F329" s="11"/>
      <c r="G329" s="302"/>
      <c r="H329" s="303"/>
      <c r="I329" s="304"/>
      <c r="J329" s="12" t="s">
        <v>39</v>
      </c>
      <c r="K329" s="13"/>
      <c r="L329" s="13"/>
      <c r="M329" s="14"/>
      <c r="N329" s="2"/>
      <c r="V329" s="50"/>
    </row>
    <row r="330" spans="1:22" ht="21.6" thickTop="1" thickBot="1" x14ac:dyDescent="0.3">
      <c r="A330" s="290">
        <f t="shared" ref="A330" si="75">A326+1</f>
        <v>79</v>
      </c>
      <c r="B330" s="74" t="s">
        <v>29</v>
      </c>
      <c r="C330" s="74" t="s">
        <v>31</v>
      </c>
      <c r="D330" s="74" t="s">
        <v>18</v>
      </c>
      <c r="E330" s="293" t="s">
        <v>33</v>
      </c>
      <c r="F330" s="293"/>
      <c r="G330" s="293" t="s">
        <v>24</v>
      </c>
      <c r="H330" s="294"/>
      <c r="I330" s="45"/>
      <c r="J330" s="42" t="s">
        <v>0</v>
      </c>
      <c r="K330" s="43"/>
      <c r="L330" s="43"/>
      <c r="M330" s="44"/>
      <c r="N330" s="2"/>
      <c r="V330" s="50"/>
    </row>
    <row r="331" spans="1:22" ht="13.8" thickBot="1" x14ac:dyDescent="0.3">
      <c r="A331" s="291"/>
      <c r="B331" s="7"/>
      <c r="C331" s="7"/>
      <c r="D331" s="4"/>
      <c r="E331" s="7"/>
      <c r="F331" s="7"/>
      <c r="G331" s="295"/>
      <c r="H331" s="296"/>
      <c r="I331" s="297"/>
      <c r="J331" s="40" t="s">
        <v>37</v>
      </c>
      <c r="K331" s="40"/>
      <c r="L331" s="40"/>
      <c r="M331" s="41"/>
      <c r="N331" s="2"/>
      <c r="V331" s="50">
        <v>0</v>
      </c>
    </row>
    <row r="332" spans="1:22" ht="21" thickBot="1" x14ac:dyDescent="0.3">
      <c r="A332" s="291"/>
      <c r="B332" s="75" t="s">
        <v>30</v>
      </c>
      <c r="C332" s="75" t="s">
        <v>32</v>
      </c>
      <c r="D332" s="75" t="s">
        <v>17</v>
      </c>
      <c r="E332" s="298" t="s">
        <v>34</v>
      </c>
      <c r="F332" s="298"/>
      <c r="G332" s="299"/>
      <c r="H332" s="300"/>
      <c r="I332" s="301"/>
      <c r="J332" s="12" t="s">
        <v>38</v>
      </c>
      <c r="K332" s="13"/>
      <c r="L332" s="13"/>
      <c r="M332" s="14"/>
      <c r="N332" s="2"/>
      <c r="V332" s="50"/>
    </row>
    <row r="333" spans="1:22" ht="13.8" thickBot="1" x14ac:dyDescent="0.3">
      <c r="A333" s="292"/>
      <c r="B333" s="8"/>
      <c r="C333" s="8"/>
      <c r="D333" s="9"/>
      <c r="E333" s="10" t="s">
        <v>2</v>
      </c>
      <c r="F333" s="11"/>
      <c r="G333" s="302"/>
      <c r="H333" s="303"/>
      <c r="I333" s="304"/>
      <c r="J333" s="12" t="s">
        <v>39</v>
      </c>
      <c r="K333" s="13"/>
      <c r="L333" s="13"/>
      <c r="M333" s="14"/>
      <c r="N333" s="2"/>
      <c r="V333" s="50"/>
    </row>
    <row r="334" spans="1:22" ht="21.6" thickTop="1" thickBot="1" x14ac:dyDescent="0.3">
      <c r="A334" s="290">
        <f t="shared" ref="A334" si="76">A330+1</f>
        <v>80</v>
      </c>
      <c r="B334" s="74" t="s">
        <v>29</v>
      </c>
      <c r="C334" s="74" t="s">
        <v>31</v>
      </c>
      <c r="D334" s="74" t="s">
        <v>18</v>
      </c>
      <c r="E334" s="293" t="s">
        <v>33</v>
      </c>
      <c r="F334" s="293"/>
      <c r="G334" s="293" t="s">
        <v>24</v>
      </c>
      <c r="H334" s="294"/>
      <c r="I334" s="45"/>
      <c r="J334" s="42" t="s">
        <v>0</v>
      </c>
      <c r="K334" s="43"/>
      <c r="L334" s="43"/>
      <c r="M334" s="44"/>
      <c r="N334" s="2"/>
      <c r="V334" s="50"/>
    </row>
    <row r="335" spans="1:22" ht="13.8" thickBot="1" x14ac:dyDescent="0.3">
      <c r="A335" s="291"/>
      <c r="B335" s="7"/>
      <c r="C335" s="7"/>
      <c r="D335" s="4"/>
      <c r="E335" s="7"/>
      <c r="F335" s="7"/>
      <c r="G335" s="295"/>
      <c r="H335" s="296"/>
      <c r="I335" s="297"/>
      <c r="J335" s="40" t="s">
        <v>37</v>
      </c>
      <c r="K335" s="40"/>
      <c r="L335" s="40"/>
      <c r="M335" s="41"/>
      <c r="N335" s="2"/>
      <c r="V335" s="50">
        <v>0</v>
      </c>
    </row>
    <row r="336" spans="1:22" ht="21" thickBot="1" x14ac:dyDescent="0.3">
      <c r="A336" s="291"/>
      <c r="B336" s="75" t="s">
        <v>30</v>
      </c>
      <c r="C336" s="75" t="s">
        <v>32</v>
      </c>
      <c r="D336" s="75" t="s">
        <v>17</v>
      </c>
      <c r="E336" s="298" t="s">
        <v>34</v>
      </c>
      <c r="F336" s="298"/>
      <c r="G336" s="299"/>
      <c r="H336" s="300"/>
      <c r="I336" s="301"/>
      <c r="J336" s="12" t="s">
        <v>38</v>
      </c>
      <c r="K336" s="13"/>
      <c r="L336" s="13"/>
      <c r="M336" s="14"/>
      <c r="N336" s="2"/>
      <c r="V336" s="50"/>
    </row>
    <row r="337" spans="1:22" ht="13.8" thickBot="1" x14ac:dyDescent="0.3">
      <c r="A337" s="292"/>
      <c r="B337" s="8"/>
      <c r="C337" s="8"/>
      <c r="D337" s="9"/>
      <c r="E337" s="10" t="s">
        <v>2</v>
      </c>
      <c r="F337" s="11"/>
      <c r="G337" s="302"/>
      <c r="H337" s="303"/>
      <c r="I337" s="304"/>
      <c r="J337" s="12" t="s">
        <v>39</v>
      </c>
      <c r="K337" s="13"/>
      <c r="L337" s="13"/>
      <c r="M337" s="14"/>
      <c r="N337" s="2"/>
      <c r="V337" s="50"/>
    </row>
    <row r="338" spans="1:22" ht="21.6" thickTop="1" thickBot="1" x14ac:dyDescent="0.3">
      <c r="A338" s="290">
        <f t="shared" ref="A338" si="77">A334+1</f>
        <v>81</v>
      </c>
      <c r="B338" s="74" t="s">
        <v>29</v>
      </c>
      <c r="C338" s="74" t="s">
        <v>31</v>
      </c>
      <c r="D338" s="74" t="s">
        <v>18</v>
      </c>
      <c r="E338" s="293" t="s">
        <v>33</v>
      </c>
      <c r="F338" s="293"/>
      <c r="G338" s="293" t="s">
        <v>24</v>
      </c>
      <c r="H338" s="294"/>
      <c r="I338" s="45"/>
      <c r="J338" s="42" t="s">
        <v>0</v>
      </c>
      <c r="K338" s="43"/>
      <c r="L338" s="43"/>
      <c r="M338" s="44"/>
      <c r="N338" s="2"/>
      <c r="V338" s="50"/>
    </row>
    <row r="339" spans="1:22" ht="13.8" thickBot="1" x14ac:dyDescent="0.3">
      <c r="A339" s="291"/>
      <c r="B339" s="7"/>
      <c r="C339" s="7"/>
      <c r="D339" s="4"/>
      <c r="E339" s="7"/>
      <c r="F339" s="7"/>
      <c r="G339" s="295"/>
      <c r="H339" s="296"/>
      <c r="I339" s="297"/>
      <c r="J339" s="40" t="s">
        <v>37</v>
      </c>
      <c r="K339" s="40"/>
      <c r="L339" s="40"/>
      <c r="M339" s="41"/>
      <c r="N339" s="2"/>
      <c r="V339" s="50">
        <v>0</v>
      </c>
    </row>
    <row r="340" spans="1:22" ht="21" thickBot="1" x14ac:dyDescent="0.3">
      <c r="A340" s="291"/>
      <c r="B340" s="75" t="s">
        <v>30</v>
      </c>
      <c r="C340" s="75" t="s">
        <v>32</v>
      </c>
      <c r="D340" s="75" t="s">
        <v>17</v>
      </c>
      <c r="E340" s="298" t="s">
        <v>34</v>
      </c>
      <c r="F340" s="298"/>
      <c r="G340" s="299"/>
      <c r="H340" s="300"/>
      <c r="I340" s="301"/>
      <c r="J340" s="12" t="s">
        <v>38</v>
      </c>
      <c r="K340" s="13"/>
      <c r="L340" s="13"/>
      <c r="M340" s="14"/>
      <c r="N340" s="2"/>
      <c r="V340" s="50"/>
    </row>
    <row r="341" spans="1:22" ht="13.8" thickBot="1" x14ac:dyDescent="0.3">
      <c r="A341" s="292"/>
      <c r="B341" s="8"/>
      <c r="C341" s="8"/>
      <c r="D341" s="9"/>
      <c r="E341" s="10" t="s">
        <v>2</v>
      </c>
      <c r="F341" s="11"/>
      <c r="G341" s="302"/>
      <c r="H341" s="303"/>
      <c r="I341" s="304"/>
      <c r="J341" s="12" t="s">
        <v>39</v>
      </c>
      <c r="K341" s="13"/>
      <c r="L341" s="13"/>
      <c r="M341" s="14"/>
      <c r="N341" s="2"/>
      <c r="V341" s="50"/>
    </row>
    <row r="342" spans="1:22" ht="21.6" thickTop="1" thickBot="1" x14ac:dyDescent="0.3">
      <c r="A342" s="290">
        <f t="shared" ref="A342" si="78">A338+1</f>
        <v>82</v>
      </c>
      <c r="B342" s="74" t="s">
        <v>29</v>
      </c>
      <c r="C342" s="74" t="s">
        <v>31</v>
      </c>
      <c r="D342" s="74" t="s">
        <v>18</v>
      </c>
      <c r="E342" s="293" t="s">
        <v>33</v>
      </c>
      <c r="F342" s="293"/>
      <c r="G342" s="293" t="s">
        <v>24</v>
      </c>
      <c r="H342" s="294"/>
      <c r="I342" s="45"/>
      <c r="J342" s="42" t="s">
        <v>0</v>
      </c>
      <c r="K342" s="43"/>
      <c r="L342" s="43"/>
      <c r="M342" s="44"/>
      <c r="N342" s="2"/>
      <c r="V342" s="50"/>
    </row>
    <row r="343" spans="1:22" ht="13.8" thickBot="1" x14ac:dyDescent="0.3">
      <c r="A343" s="291"/>
      <c r="B343" s="7"/>
      <c r="C343" s="7"/>
      <c r="D343" s="4"/>
      <c r="E343" s="7"/>
      <c r="F343" s="7"/>
      <c r="G343" s="295"/>
      <c r="H343" s="296"/>
      <c r="I343" s="297"/>
      <c r="J343" s="40" t="s">
        <v>37</v>
      </c>
      <c r="K343" s="40"/>
      <c r="L343" s="40"/>
      <c r="M343" s="41"/>
      <c r="N343" s="2"/>
      <c r="V343" s="50">
        <v>0</v>
      </c>
    </row>
    <row r="344" spans="1:22" ht="21" thickBot="1" x14ac:dyDescent="0.3">
      <c r="A344" s="291"/>
      <c r="B344" s="75" t="s">
        <v>30</v>
      </c>
      <c r="C344" s="75" t="s">
        <v>32</v>
      </c>
      <c r="D344" s="75" t="s">
        <v>17</v>
      </c>
      <c r="E344" s="298" t="s">
        <v>34</v>
      </c>
      <c r="F344" s="298"/>
      <c r="G344" s="299"/>
      <c r="H344" s="300"/>
      <c r="I344" s="301"/>
      <c r="J344" s="12" t="s">
        <v>38</v>
      </c>
      <c r="K344" s="13"/>
      <c r="L344" s="13"/>
      <c r="M344" s="14"/>
      <c r="N344" s="2"/>
      <c r="V344" s="50"/>
    </row>
    <row r="345" spans="1:22" ht="13.8" thickBot="1" x14ac:dyDescent="0.3">
      <c r="A345" s="292"/>
      <c r="B345" s="8"/>
      <c r="C345" s="8"/>
      <c r="D345" s="9"/>
      <c r="E345" s="10" t="s">
        <v>2</v>
      </c>
      <c r="F345" s="11"/>
      <c r="G345" s="302"/>
      <c r="H345" s="303"/>
      <c r="I345" s="304"/>
      <c r="J345" s="12" t="s">
        <v>39</v>
      </c>
      <c r="K345" s="13"/>
      <c r="L345" s="13"/>
      <c r="M345" s="14"/>
      <c r="N345" s="2"/>
      <c r="V345" s="50"/>
    </row>
    <row r="346" spans="1:22" ht="21.6" thickTop="1" thickBot="1" x14ac:dyDescent="0.3">
      <c r="A346" s="290">
        <f t="shared" ref="A346" si="79">A342+1</f>
        <v>83</v>
      </c>
      <c r="B346" s="74" t="s">
        <v>29</v>
      </c>
      <c r="C346" s="74" t="s">
        <v>31</v>
      </c>
      <c r="D346" s="74" t="s">
        <v>18</v>
      </c>
      <c r="E346" s="293" t="s">
        <v>33</v>
      </c>
      <c r="F346" s="293"/>
      <c r="G346" s="293" t="s">
        <v>24</v>
      </c>
      <c r="H346" s="294"/>
      <c r="I346" s="45"/>
      <c r="J346" s="42" t="s">
        <v>0</v>
      </c>
      <c r="K346" s="43"/>
      <c r="L346" s="43"/>
      <c r="M346" s="44"/>
      <c r="N346" s="2"/>
      <c r="V346" s="50"/>
    </row>
    <row r="347" spans="1:22" ht="13.8" thickBot="1" x14ac:dyDescent="0.3">
      <c r="A347" s="291"/>
      <c r="B347" s="7"/>
      <c r="C347" s="7"/>
      <c r="D347" s="4"/>
      <c r="E347" s="7"/>
      <c r="F347" s="7"/>
      <c r="G347" s="295"/>
      <c r="H347" s="296"/>
      <c r="I347" s="297"/>
      <c r="J347" s="40" t="s">
        <v>37</v>
      </c>
      <c r="K347" s="40"/>
      <c r="L347" s="40"/>
      <c r="M347" s="41"/>
      <c r="N347" s="2"/>
      <c r="V347" s="50">
        <v>0</v>
      </c>
    </row>
    <row r="348" spans="1:22" ht="21" thickBot="1" x14ac:dyDescent="0.3">
      <c r="A348" s="291"/>
      <c r="B348" s="75" t="s">
        <v>30</v>
      </c>
      <c r="C348" s="75" t="s">
        <v>32</v>
      </c>
      <c r="D348" s="75" t="s">
        <v>17</v>
      </c>
      <c r="E348" s="298" t="s">
        <v>34</v>
      </c>
      <c r="F348" s="298"/>
      <c r="G348" s="299"/>
      <c r="H348" s="300"/>
      <c r="I348" s="301"/>
      <c r="J348" s="12" t="s">
        <v>38</v>
      </c>
      <c r="K348" s="13"/>
      <c r="L348" s="13"/>
      <c r="M348" s="14"/>
      <c r="N348" s="2"/>
      <c r="V348" s="50"/>
    </row>
    <row r="349" spans="1:22" ht="13.8" thickBot="1" x14ac:dyDescent="0.3">
      <c r="A349" s="292"/>
      <c r="B349" s="8"/>
      <c r="C349" s="8"/>
      <c r="D349" s="9"/>
      <c r="E349" s="10" t="s">
        <v>2</v>
      </c>
      <c r="F349" s="11"/>
      <c r="G349" s="302"/>
      <c r="H349" s="303"/>
      <c r="I349" s="304"/>
      <c r="J349" s="12" t="s">
        <v>39</v>
      </c>
      <c r="K349" s="13"/>
      <c r="L349" s="13"/>
      <c r="M349" s="14"/>
      <c r="N349" s="2"/>
      <c r="V349" s="50"/>
    </row>
    <row r="350" spans="1:22" ht="21.6" thickTop="1" thickBot="1" x14ac:dyDescent="0.3">
      <c r="A350" s="290">
        <f t="shared" ref="A350" si="80">A346+1</f>
        <v>84</v>
      </c>
      <c r="B350" s="74" t="s">
        <v>29</v>
      </c>
      <c r="C350" s="74" t="s">
        <v>31</v>
      </c>
      <c r="D350" s="74" t="s">
        <v>18</v>
      </c>
      <c r="E350" s="293" t="s">
        <v>33</v>
      </c>
      <c r="F350" s="293"/>
      <c r="G350" s="293" t="s">
        <v>24</v>
      </c>
      <c r="H350" s="294"/>
      <c r="I350" s="45"/>
      <c r="J350" s="42" t="s">
        <v>0</v>
      </c>
      <c r="K350" s="43"/>
      <c r="L350" s="43"/>
      <c r="M350" s="44"/>
      <c r="N350" s="2"/>
      <c r="V350" s="50"/>
    </row>
    <row r="351" spans="1:22" ht="13.8" thickBot="1" x14ac:dyDescent="0.3">
      <c r="A351" s="291"/>
      <c r="B351" s="7"/>
      <c r="C351" s="7"/>
      <c r="D351" s="4"/>
      <c r="E351" s="7"/>
      <c r="F351" s="7"/>
      <c r="G351" s="295"/>
      <c r="H351" s="296"/>
      <c r="I351" s="297"/>
      <c r="J351" s="40" t="s">
        <v>37</v>
      </c>
      <c r="K351" s="40"/>
      <c r="L351" s="40"/>
      <c r="M351" s="41"/>
      <c r="N351" s="2"/>
      <c r="V351" s="50">
        <v>0</v>
      </c>
    </row>
    <row r="352" spans="1:22" ht="21" thickBot="1" x14ac:dyDescent="0.3">
      <c r="A352" s="291"/>
      <c r="B352" s="75" t="s">
        <v>30</v>
      </c>
      <c r="C352" s="75" t="s">
        <v>32</v>
      </c>
      <c r="D352" s="75" t="s">
        <v>17</v>
      </c>
      <c r="E352" s="298" t="s">
        <v>34</v>
      </c>
      <c r="F352" s="298"/>
      <c r="G352" s="299"/>
      <c r="H352" s="300"/>
      <c r="I352" s="301"/>
      <c r="J352" s="12" t="s">
        <v>38</v>
      </c>
      <c r="K352" s="13"/>
      <c r="L352" s="13"/>
      <c r="M352" s="14"/>
      <c r="N352" s="2"/>
      <c r="V352" s="50"/>
    </row>
    <row r="353" spans="1:22" ht="13.8" thickBot="1" x14ac:dyDescent="0.3">
      <c r="A353" s="292"/>
      <c r="B353" s="8"/>
      <c r="C353" s="8"/>
      <c r="D353" s="9"/>
      <c r="E353" s="10" t="s">
        <v>2</v>
      </c>
      <c r="F353" s="11"/>
      <c r="G353" s="302"/>
      <c r="H353" s="303"/>
      <c r="I353" s="304"/>
      <c r="J353" s="12" t="s">
        <v>39</v>
      </c>
      <c r="K353" s="13"/>
      <c r="L353" s="13"/>
      <c r="M353" s="14"/>
      <c r="N353" s="2"/>
      <c r="V353" s="50"/>
    </row>
    <row r="354" spans="1:22" ht="21.6" thickTop="1" thickBot="1" x14ac:dyDescent="0.3">
      <c r="A354" s="290">
        <f t="shared" ref="A354" si="81">A350+1</f>
        <v>85</v>
      </c>
      <c r="B354" s="74" t="s">
        <v>29</v>
      </c>
      <c r="C354" s="74" t="s">
        <v>31</v>
      </c>
      <c r="D354" s="74" t="s">
        <v>18</v>
      </c>
      <c r="E354" s="293" t="s">
        <v>33</v>
      </c>
      <c r="F354" s="293"/>
      <c r="G354" s="293" t="s">
        <v>24</v>
      </c>
      <c r="H354" s="294"/>
      <c r="I354" s="45"/>
      <c r="J354" s="42" t="s">
        <v>0</v>
      </c>
      <c r="K354" s="43"/>
      <c r="L354" s="43"/>
      <c r="M354" s="44"/>
      <c r="N354" s="2"/>
      <c r="V354" s="50"/>
    </row>
    <row r="355" spans="1:22" ht="13.8" thickBot="1" x14ac:dyDescent="0.3">
      <c r="A355" s="291"/>
      <c r="B355" s="7"/>
      <c r="C355" s="7"/>
      <c r="D355" s="4"/>
      <c r="E355" s="7"/>
      <c r="F355" s="7"/>
      <c r="G355" s="295"/>
      <c r="H355" s="296"/>
      <c r="I355" s="297"/>
      <c r="J355" s="40" t="s">
        <v>37</v>
      </c>
      <c r="K355" s="40"/>
      <c r="L355" s="40"/>
      <c r="M355" s="41"/>
      <c r="N355" s="2"/>
      <c r="V355" s="50">
        <v>0</v>
      </c>
    </row>
    <row r="356" spans="1:22" ht="21" thickBot="1" x14ac:dyDescent="0.3">
      <c r="A356" s="291"/>
      <c r="B356" s="75" t="s">
        <v>30</v>
      </c>
      <c r="C356" s="75" t="s">
        <v>32</v>
      </c>
      <c r="D356" s="75" t="s">
        <v>17</v>
      </c>
      <c r="E356" s="298" t="s">
        <v>34</v>
      </c>
      <c r="F356" s="298"/>
      <c r="G356" s="299"/>
      <c r="H356" s="300"/>
      <c r="I356" s="301"/>
      <c r="J356" s="12" t="s">
        <v>38</v>
      </c>
      <c r="K356" s="13"/>
      <c r="L356" s="13"/>
      <c r="M356" s="14"/>
      <c r="N356" s="2"/>
      <c r="V356" s="50"/>
    </row>
    <row r="357" spans="1:22" ht="13.8" thickBot="1" x14ac:dyDescent="0.3">
      <c r="A357" s="292"/>
      <c r="B357" s="8"/>
      <c r="C357" s="8"/>
      <c r="D357" s="9"/>
      <c r="E357" s="10" t="s">
        <v>2</v>
      </c>
      <c r="F357" s="11"/>
      <c r="G357" s="302"/>
      <c r="H357" s="303"/>
      <c r="I357" s="304"/>
      <c r="J357" s="12" t="s">
        <v>39</v>
      </c>
      <c r="K357" s="13"/>
      <c r="L357" s="13"/>
      <c r="M357" s="14"/>
      <c r="N357" s="2"/>
      <c r="V357" s="50"/>
    </row>
    <row r="358" spans="1:22" ht="21.6" thickTop="1" thickBot="1" x14ac:dyDescent="0.3">
      <c r="A358" s="290">
        <f t="shared" ref="A358" si="82">A354+1</f>
        <v>86</v>
      </c>
      <c r="B358" s="74" t="s">
        <v>29</v>
      </c>
      <c r="C358" s="74" t="s">
        <v>31</v>
      </c>
      <c r="D358" s="74" t="s">
        <v>18</v>
      </c>
      <c r="E358" s="293" t="s">
        <v>33</v>
      </c>
      <c r="F358" s="293"/>
      <c r="G358" s="293" t="s">
        <v>24</v>
      </c>
      <c r="H358" s="294"/>
      <c r="I358" s="45"/>
      <c r="J358" s="42" t="s">
        <v>0</v>
      </c>
      <c r="K358" s="43"/>
      <c r="L358" s="43"/>
      <c r="M358" s="44"/>
      <c r="N358" s="2"/>
      <c r="V358" s="50"/>
    </row>
    <row r="359" spans="1:22" ht="13.8" thickBot="1" x14ac:dyDescent="0.3">
      <c r="A359" s="291"/>
      <c r="B359" s="7"/>
      <c r="C359" s="7"/>
      <c r="D359" s="4"/>
      <c r="E359" s="7"/>
      <c r="F359" s="7"/>
      <c r="G359" s="295"/>
      <c r="H359" s="296"/>
      <c r="I359" s="297"/>
      <c r="J359" s="40" t="s">
        <v>37</v>
      </c>
      <c r="K359" s="40"/>
      <c r="L359" s="40"/>
      <c r="M359" s="41"/>
      <c r="N359" s="2"/>
      <c r="V359" s="50">
        <v>0</v>
      </c>
    </row>
    <row r="360" spans="1:22" ht="21" thickBot="1" x14ac:dyDescent="0.3">
      <c r="A360" s="291"/>
      <c r="B360" s="75" t="s">
        <v>30</v>
      </c>
      <c r="C360" s="75" t="s">
        <v>32</v>
      </c>
      <c r="D360" s="75" t="s">
        <v>17</v>
      </c>
      <c r="E360" s="298" t="s">
        <v>34</v>
      </c>
      <c r="F360" s="298"/>
      <c r="G360" s="299"/>
      <c r="H360" s="300"/>
      <c r="I360" s="301"/>
      <c r="J360" s="12" t="s">
        <v>38</v>
      </c>
      <c r="K360" s="13"/>
      <c r="L360" s="13"/>
      <c r="M360" s="14"/>
      <c r="N360" s="2"/>
      <c r="V360" s="50"/>
    </row>
    <row r="361" spans="1:22" ht="13.8" thickBot="1" x14ac:dyDescent="0.3">
      <c r="A361" s="292"/>
      <c r="B361" s="8"/>
      <c r="C361" s="8"/>
      <c r="D361" s="9"/>
      <c r="E361" s="10" t="s">
        <v>2</v>
      </c>
      <c r="F361" s="11"/>
      <c r="G361" s="302"/>
      <c r="H361" s="303"/>
      <c r="I361" s="304"/>
      <c r="J361" s="12" t="s">
        <v>39</v>
      </c>
      <c r="K361" s="13"/>
      <c r="L361" s="13"/>
      <c r="M361" s="14"/>
      <c r="N361" s="2"/>
      <c r="V361" s="50"/>
    </row>
    <row r="362" spans="1:22" ht="21.6" thickTop="1" thickBot="1" x14ac:dyDescent="0.3">
      <c r="A362" s="290">
        <f t="shared" ref="A362" si="83">A358+1</f>
        <v>87</v>
      </c>
      <c r="B362" s="74" t="s">
        <v>29</v>
      </c>
      <c r="C362" s="74" t="s">
        <v>31</v>
      </c>
      <c r="D362" s="74" t="s">
        <v>18</v>
      </c>
      <c r="E362" s="293" t="s">
        <v>33</v>
      </c>
      <c r="F362" s="293"/>
      <c r="G362" s="293" t="s">
        <v>24</v>
      </c>
      <c r="H362" s="294"/>
      <c r="I362" s="45"/>
      <c r="J362" s="42" t="s">
        <v>0</v>
      </c>
      <c r="K362" s="43"/>
      <c r="L362" s="43"/>
      <c r="M362" s="44"/>
      <c r="N362" s="2"/>
      <c r="V362" s="50"/>
    </row>
    <row r="363" spans="1:22" ht="13.8" thickBot="1" x14ac:dyDescent="0.3">
      <c r="A363" s="291"/>
      <c r="B363" s="7"/>
      <c r="C363" s="7"/>
      <c r="D363" s="4"/>
      <c r="E363" s="7"/>
      <c r="F363" s="7"/>
      <c r="G363" s="295"/>
      <c r="H363" s="296"/>
      <c r="I363" s="297"/>
      <c r="J363" s="40" t="s">
        <v>37</v>
      </c>
      <c r="K363" s="40"/>
      <c r="L363" s="40"/>
      <c r="M363" s="41"/>
      <c r="N363" s="2"/>
      <c r="V363" s="50">
        <v>0</v>
      </c>
    </row>
    <row r="364" spans="1:22" ht="21" thickBot="1" x14ac:dyDescent="0.3">
      <c r="A364" s="291"/>
      <c r="B364" s="75" t="s">
        <v>30</v>
      </c>
      <c r="C364" s="75" t="s">
        <v>32</v>
      </c>
      <c r="D364" s="75" t="s">
        <v>17</v>
      </c>
      <c r="E364" s="298" t="s">
        <v>34</v>
      </c>
      <c r="F364" s="298"/>
      <c r="G364" s="299"/>
      <c r="H364" s="300"/>
      <c r="I364" s="301"/>
      <c r="J364" s="12" t="s">
        <v>38</v>
      </c>
      <c r="K364" s="13"/>
      <c r="L364" s="13"/>
      <c r="M364" s="14"/>
      <c r="N364" s="2"/>
      <c r="V364" s="50"/>
    </row>
    <row r="365" spans="1:22" ht="13.8" thickBot="1" x14ac:dyDescent="0.3">
      <c r="A365" s="292"/>
      <c r="B365" s="8"/>
      <c r="C365" s="8"/>
      <c r="D365" s="9"/>
      <c r="E365" s="10" t="s">
        <v>2</v>
      </c>
      <c r="F365" s="11"/>
      <c r="G365" s="302"/>
      <c r="H365" s="303"/>
      <c r="I365" s="304"/>
      <c r="J365" s="12" t="s">
        <v>39</v>
      </c>
      <c r="K365" s="13"/>
      <c r="L365" s="13"/>
      <c r="M365" s="14"/>
      <c r="N365" s="2"/>
      <c r="V365" s="50"/>
    </row>
    <row r="366" spans="1:22" ht="21.6" thickTop="1" thickBot="1" x14ac:dyDescent="0.3">
      <c r="A366" s="290">
        <f t="shared" ref="A366" si="84">A362+1</f>
        <v>88</v>
      </c>
      <c r="B366" s="74" t="s">
        <v>29</v>
      </c>
      <c r="C366" s="74" t="s">
        <v>31</v>
      </c>
      <c r="D366" s="74" t="s">
        <v>18</v>
      </c>
      <c r="E366" s="293" t="s">
        <v>33</v>
      </c>
      <c r="F366" s="293"/>
      <c r="G366" s="293" t="s">
        <v>24</v>
      </c>
      <c r="H366" s="294"/>
      <c r="I366" s="45"/>
      <c r="J366" s="42" t="s">
        <v>0</v>
      </c>
      <c r="K366" s="43"/>
      <c r="L366" s="43"/>
      <c r="M366" s="44"/>
      <c r="N366" s="2"/>
      <c r="V366" s="50"/>
    </row>
    <row r="367" spans="1:22" ht="13.8" thickBot="1" x14ac:dyDescent="0.3">
      <c r="A367" s="291"/>
      <c r="B367" s="7"/>
      <c r="C367" s="7"/>
      <c r="D367" s="4"/>
      <c r="E367" s="7"/>
      <c r="F367" s="7"/>
      <c r="G367" s="295"/>
      <c r="H367" s="296"/>
      <c r="I367" s="297"/>
      <c r="J367" s="40" t="s">
        <v>37</v>
      </c>
      <c r="K367" s="40"/>
      <c r="L367" s="40"/>
      <c r="M367" s="41"/>
      <c r="N367" s="2"/>
      <c r="V367" s="50">
        <v>0</v>
      </c>
    </row>
    <row r="368" spans="1:22" ht="21" thickBot="1" x14ac:dyDescent="0.3">
      <c r="A368" s="291"/>
      <c r="B368" s="75" t="s">
        <v>30</v>
      </c>
      <c r="C368" s="75" t="s">
        <v>32</v>
      </c>
      <c r="D368" s="75" t="s">
        <v>17</v>
      </c>
      <c r="E368" s="298" t="s">
        <v>34</v>
      </c>
      <c r="F368" s="298"/>
      <c r="G368" s="299"/>
      <c r="H368" s="300"/>
      <c r="I368" s="301"/>
      <c r="J368" s="12" t="s">
        <v>38</v>
      </c>
      <c r="K368" s="13"/>
      <c r="L368" s="13"/>
      <c r="M368" s="14"/>
      <c r="N368" s="2"/>
      <c r="V368" s="50"/>
    </row>
    <row r="369" spans="1:22" ht="13.8" thickBot="1" x14ac:dyDescent="0.3">
      <c r="A369" s="292"/>
      <c r="B369" s="8"/>
      <c r="C369" s="8"/>
      <c r="D369" s="9"/>
      <c r="E369" s="10" t="s">
        <v>2</v>
      </c>
      <c r="F369" s="11"/>
      <c r="G369" s="302"/>
      <c r="H369" s="303"/>
      <c r="I369" s="304"/>
      <c r="J369" s="12" t="s">
        <v>39</v>
      </c>
      <c r="K369" s="13"/>
      <c r="L369" s="13"/>
      <c r="M369" s="14"/>
      <c r="N369" s="2"/>
      <c r="V369" s="50"/>
    </row>
    <row r="370" spans="1:22" ht="21.6" thickTop="1" thickBot="1" x14ac:dyDescent="0.3">
      <c r="A370" s="290">
        <f t="shared" ref="A370" si="85">A366+1</f>
        <v>89</v>
      </c>
      <c r="B370" s="74" t="s">
        <v>29</v>
      </c>
      <c r="C370" s="74" t="s">
        <v>31</v>
      </c>
      <c r="D370" s="74" t="s">
        <v>18</v>
      </c>
      <c r="E370" s="293" t="s">
        <v>33</v>
      </c>
      <c r="F370" s="293"/>
      <c r="G370" s="293" t="s">
        <v>24</v>
      </c>
      <c r="H370" s="294"/>
      <c r="I370" s="45"/>
      <c r="J370" s="42" t="s">
        <v>0</v>
      </c>
      <c r="K370" s="43"/>
      <c r="L370" s="43"/>
      <c r="M370" s="44"/>
      <c r="N370" s="2"/>
      <c r="V370" s="50"/>
    </row>
    <row r="371" spans="1:22" ht="13.8" thickBot="1" x14ac:dyDescent="0.3">
      <c r="A371" s="291"/>
      <c r="B371" s="7"/>
      <c r="C371" s="7"/>
      <c r="D371" s="4"/>
      <c r="E371" s="7"/>
      <c r="F371" s="7"/>
      <c r="G371" s="295"/>
      <c r="H371" s="296"/>
      <c r="I371" s="297"/>
      <c r="J371" s="40" t="s">
        <v>37</v>
      </c>
      <c r="K371" s="40"/>
      <c r="L371" s="40"/>
      <c r="M371" s="41"/>
      <c r="N371" s="2"/>
      <c r="V371" s="50">
        <v>0</v>
      </c>
    </row>
    <row r="372" spans="1:22" ht="21" thickBot="1" x14ac:dyDescent="0.3">
      <c r="A372" s="291"/>
      <c r="B372" s="75" t="s">
        <v>30</v>
      </c>
      <c r="C372" s="75" t="s">
        <v>32</v>
      </c>
      <c r="D372" s="75" t="s">
        <v>17</v>
      </c>
      <c r="E372" s="298" t="s">
        <v>34</v>
      </c>
      <c r="F372" s="298"/>
      <c r="G372" s="299"/>
      <c r="H372" s="300"/>
      <c r="I372" s="301"/>
      <c r="J372" s="12" t="s">
        <v>38</v>
      </c>
      <c r="K372" s="13"/>
      <c r="L372" s="13"/>
      <c r="M372" s="14"/>
      <c r="N372" s="2"/>
      <c r="V372" s="50"/>
    </row>
    <row r="373" spans="1:22" ht="13.8" thickBot="1" x14ac:dyDescent="0.3">
      <c r="A373" s="292"/>
      <c r="B373" s="8"/>
      <c r="C373" s="8"/>
      <c r="D373" s="9"/>
      <c r="E373" s="10" t="s">
        <v>2</v>
      </c>
      <c r="F373" s="11"/>
      <c r="G373" s="302"/>
      <c r="H373" s="303"/>
      <c r="I373" s="304"/>
      <c r="J373" s="12" t="s">
        <v>39</v>
      </c>
      <c r="K373" s="13"/>
      <c r="L373" s="13"/>
      <c r="M373" s="14"/>
      <c r="N373" s="2"/>
      <c r="V373" s="50"/>
    </row>
    <row r="374" spans="1:22" ht="21.6" thickTop="1" thickBot="1" x14ac:dyDescent="0.3">
      <c r="A374" s="290">
        <f t="shared" ref="A374" si="86">A370+1</f>
        <v>90</v>
      </c>
      <c r="B374" s="74" t="s">
        <v>29</v>
      </c>
      <c r="C374" s="74" t="s">
        <v>31</v>
      </c>
      <c r="D374" s="74" t="s">
        <v>18</v>
      </c>
      <c r="E374" s="293" t="s">
        <v>33</v>
      </c>
      <c r="F374" s="293"/>
      <c r="G374" s="293" t="s">
        <v>24</v>
      </c>
      <c r="H374" s="294"/>
      <c r="I374" s="45"/>
      <c r="J374" s="42" t="s">
        <v>0</v>
      </c>
      <c r="K374" s="43"/>
      <c r="L374" s="43"/>
      <c r="M374" s="44"/>
      <c r="N374" s="2"/>
      <c r="V374" s="50"/>
    </row>
    <row r="375" spans="1:22" ht="13.8" thickBot="1" x14ac:dyDescent="0.3">
      <c r="A375" s="291"/>
      <c r="B375" s="7"/>
      <c r="C375" s="7"/>
      <c r="D375" s="4"/>
      <c r="E375" s="7"/>
      <c r="F375" s="7"/>
      <c r="G375" s="295"/>
      <c r="H375" s="296"/>
      <c r="I375" s="297"/>
      <c r="J375" s="40" t="s">
        <v>37</v>
      </c>
      <c r="K375" s="40"/>
      <c r="L375" s="40"/>
      <c r="M375" s="41"/>
      <c r="N375" s="2"/>
      <c r="V375" s="50">
        <v>0</v>
      </c>
    </row>
    <row r="376" spans="1:22" ht="21" thickBot="1" x14ac:dyDescent="0.3">
      <c r="A376" s="291"/>
      <c r="B376" s="75" t="s">
        <v>30</v>
      </c>
      <c r="C376" s="75" t="s">
        <v>32</v>
      </c>
      <c r="D376" s="75" t="s">
        <v>17</v>
      </c>
      <c r="E376" s="298" t="s">
        <v>34</v>
      </c>
      <c r="F376" s="298"/>
      <c r="G376" s="299"/>
      <c r="H376" s="300"/>
      <c r="I376" s="301"/>
      <c r="J376" s="12" t="s">
        <v>38</v>
      </c>
      <c r="K376" s="13"/>
      <c r="L376" s="13"/>
      <c r="M376" s="14"/>
      <c r="N376" s="2"/>
      <c r="V376" s="50"/>
    </row>
    <row r="377" spans="1:22" ht="13.8" thickBot="1" x14ac:dyDescent="0.3">
      <c r="A377" s="292"/>
      <c r="B377" s="8"/>
      <c r="C377" s="8"/>
      <c r="D377" s="9"/>
      <c r="E377" s="10" t="s">
        <v>2</v>
      </c>
      <c r="F377" s="11"/>
      <c r="G377" s="302"/>
      <c r="H377" s="303"/>
      <c r="I377" s="304"/>
      <c r="J377" s="12" t="s">
        <v>39</v>
      </c>
      <c r="K377" s="13"/>
      <c r="L377" s="13"/>
      <c r="M377" s="14"/>
      <c r="N377" s="2"/>
      <c r="V377" s="50"/>
    </row>
    <row r="378" spans="1:22" ht="21.6" thickTop="1" thickBot="1" x14ac:dyDescent="0.3">
      <c r="A378" s="290">
        <f t="shared" ref="A378" si="87">A374+1</f>
        <v>91</v>
      </c>
      <c r="B378" s="74" t="s">
        <v>29</v>
      </c>
      <c r="C378" s="74" t="s">
        <v>31</v>
      </c>
      <c r="D378" s="74" t="s">
        <v>18</v>
      </c>
      <c r="E378" s="293" t="s">
        <v>33</v>
      </c>
      <c r="F378" s="293"/>
      <c r="G378" s="293" t="s">
        <v>24</v>
      </c>
      <c r="H378" s="294"/>
      <c r="I378" s="45"/>
      <c r="J378" s="42" t="s">
        <v>0</v>
      </c>
      <c r="K378" s="43"/>
      <c r="L378" s="43"/>
      <c r="M378" s="44"/>
      <c r="N378" s="2"/>
      <c r="V378" s="50"/>
    </row>
    <row r="379" spans="1:22" ht="13.8" thickBot="1" x14ac:dyDescent="0.3">
      <c r="A379" s="291"/>
      <c r="B379" s="7"/>
      <c r="C379" s="7"/>
      <c r="D379" s="4"/>
      <c r="E379" s="7"/>
      <c r="F379" s="7"/>
      <c r="G379" s="295"/>
      <c r="H379" s="296"/>
      <c r="I379" s="297"/>
      <c r="J379" s="40" t="s">
        <v>37</v>
      </c>
      <c r="K379" s="40"/>
      <c r="L379" s="40"/>
      <c r="M379" s="41"/>
      <c r="N379" s="2"/>
      <c r="V379" s="50">
        <v>0</v>
      </c>
    </row>
    <row r="380" spans="1:22" ht="21" thickBot="1" x14ac:dyDescent="0.3">
      <c r="A380" s="291"/>
      <c r="B380" s="75" t="s">
        <v>30</v>
      </c>
      <c r="C380" s="75" t="s">
        <v>32</v>
      </c>
      <c r="D380" s="75" t="s">
        <v>17</v>
      </c>
      <c r="E380" s="298" t="s">
        <v>34</v>
      </c>
      <c r="F380" s="298"/>
      <c r="G380" s="299"/>
      <c r="H380" s="300"/>
      <c r="I380" s="301"/>
      <c r="J380" s="12" t="s">
        <v>38</v>
      </c>
      <c r="K380" s="13"/>
      <c r="L380" s="13"/>
      <c r="M380" s="14"/>
      <c r="N380" s="2"/>
      <c r="V380" s="50"/>
    </row>
    <row r="381" spans="1:22" ht="13.8" thickBot="1" x14ac:dyDescent="0.3">
      <c r="A381" s="292"/>
      <c r="B381" s="8"/>
      <c r="C381" s="8"/>
      <c r="D381" s="9"/>
      <c r="E381" s="10" t="s">
        <v>2</v>
      </c>
      <c r="F381" s="11"/>
      <c r="G381" s="302"/>
      <c r="H381" s="303"/>
      <c r="I381" s="304"/>
      <c r="J381" s="12" t="s">
        <v>39</v>
      </c>
      <c r="K381" s="13"/>
      <c r="L381" s="13"/>
      <c r="M381" s="14"/>
      <c r="N381" s="2"/>
      <c r="V381" s="50"/>
    </row>
    <row r="382" spans="1:22" ht="21.6" thickTop="1" thickBot="1" x14ac:dyDescent="0.3">
      <c r="A382" s="290">
        <f t="shared" ref="A382" si="88">A378+1</f>
        <v>92</v>
      </c>
      <c r="B382" s="74" t="s">
        <v>29</v>
      </c>
      <c r="C382" s="74" t="s">
        <v>31</v>
      </c>
      <c r="D382" s="74" t="s">
        <v>18</v>
      </c>
      <c r="E382" s="293" t="s">
        <v>33</v>
      </c>
      <c r="F382" s="293"/>
      <c r="G382" s="293" t="s">
        <v>24</v>
      </c>
      <c r="H382" s="294"/>
      <c r="I382" s="45"/>
      <c r="J382" s="42" t="s">
        <v>0</v>
      </c>
      <c r="K382" s="43"/>
      <c r="L382" s="43"/>
      <c r="M382" s="44"/>
      <c r="N382" s="2"/>
      <c r="V382" s="50"/>
    </row>
    <row r="383" spans="1:22" ht="13.8" thickBot="1" x14ac:dyDescent="0.3">
      <c r="A383" s="291"/>
      <c r="B383" s="7"/>
      <c r="C383" s="7"/>
      <c r="D383" s="4"/>
      <c r="E383" s="7"/>
      <c r="F383" s="7"/>
      <c r="G383" s="295"/>
      <c r="H383" s="296"/>
      <c r="I383" s="297"/>
      <c r="J383" s="40" t="s">
        <v>37</v>
      </c>
      <c r="K383" s="40"/>
      <c r="L383" s="40"/>
      <c r="M383" s="41"/>
      <c r="N383" s="2"/>
      <c r="V383" s="50">
        <v>0</v>
      </c>
    </row>
    <row r="384" spans="1:22" ht="21" thickBot="1" x14ac:dyDescent="0.3">
      <c r="A384" s="291"/>
      <c r="B384" s="75" t="s">
        <v>30</v>
      </c>
      <c r="C384" s="75" t="s">
        <v>32</v>
      </c>
      <c r="D384" s="75" t="s">
        <v>17</v>
      </c>
      <c r="E384" s="298" t="s">
        <v>34</v>
      </c>
      <c r="F384" s="298"/>
      <c r="G384" s="299"/>
      <c r="H384" s="300"/>
      <c r="I384" s="301"/>
      <c r="J384" s="12" t="s">
        <v>38</v>
      </c>
      <c r="K384" s="13"/>
      <c r="L384" s="13"/>
      <c r="M384" s="14"/>
      <c r="N384" s="2"/>
      <c r="V384" s="50"/>
    </row>
    <row r="385" spans="1:22" ht="13.8" thickBot="1" x14ac:dyDescent="0.3">
      <c r="A385" s="292"/>
      <c r="B385" s="8"/>
      <c r="C385" s="8"/>
      <c r="D385" s="9"/>
      <c r="E385" s="10" t="s">
        <v>2</v>
      </c>
      <c r="F385" s="11"/>
      <c r="G385" s="302"/>
      <c r="H385" s="303"/>
      <c r="I385" s="304"/>
      <c r="J385" s="12" t="s">
        <v>39</v>
      </c>
      <c r="K385" s="13"/>
      <c r="L385" s="13"/>
      <c r="M385" s="14"/>
      <c r="N385" s="2"/>
      <c r="V385" s="50"/>
    </row>
    <row r="386" spans="1:22" ht="21.6" thickTop="1" thickBot="1" x14ac:dyDescent="0.3">
      <c r="A386" s="290">
        <f t="shared" ref="A386" si="89">A382+1</f>
        <v>93</v>
      </c>
      <c r="B386" s="74" t="s">
        <v>29</v>
      </c>
      <c r="C386" s="74" t="s">
        <v>31</v>
      </c>
      <c r="D386" s="74" t="s">
        <v>18</v>
      </c>
      <c r="E386" s="293" t="s">
        <v>33</v>
      </c>
      <c r="F386" s="293"/>
      <c r="G386" s="293" t="s">
        <v>24</v>
      </c>
      <c r="H386" s="294"/>
      <c r="I386" s="45"/>
      <c r="J386" s="42" t="s">
        <v>0</v>
      </c>
      <c r="K386" s="43"/>
      <c r="L386" s="43"/>
      <c r="M386" s="44"/>
      <c r="N386" s="2"/>
      <c r="V386" s="50"/>
    </row>
    <row r="387" spans="1:22" ht="13.8" thickBot="1" x14ac:dyDescent="0.3">
      <c r="A387" s="291"/>
      <c r="B387" s="7"/>
      <c r="C387" s="7"/>
      <c r="D387" s="4"/>
      <c r="E387" s="7"/>
      <c r="F387" s="7"/>
      <c r="G387" s="295"/>
      <c r="H387" s="296"/>
      <c r="I387" s="297"/>
      <c r="J387" s="40" t="s">
        <v>37</v>
      </c>
      <c r="K387" s="40"/>
      <c r="L387" s="40"/>
      <c r="M387" s="41"/>
      <c r="N387" s="2"/>
      <c r="V387" s="50">
        <v>0</v>
      </c>
    </row>
    <row r="388" spans="1:22" ht="21" thickBot="1" x14ac:dyDescent="0.3">
      <c r="A388" s="291"/>
      <c r="B388" s="75" t="s">
        <v>30</v>
      </c>
      <c r="C388" s="75" t="s">
        <v>32</v>
      </c>
      <c r="D388" s="75" t="s">
        <v>17</v>
      </c>
      <c r="E388" s="298" t="s">
        <v>34</v>
      </c>
      <c r="F388" s="298"/>
      <c r="G388" s="299"/>
      <c r="H388" s="300"/>
      <c r="I388" s="301"/>
      <c r="J388" s="12" t="s">
        <v>38</v>
      </c>
      <c r="K388" s="13"/>
      <c r="L388" s="13"/>
      <c r="M388" s="14"/>
      <c r="N388" s="2"/>
      <c r="V388" s="50"/>
    </row>
    <row r="389" spans="1:22" ht="13.8" thickBot="1" x14ac:dyDescent="0.3">
      <c r="A389" s="292"/>
      <c r="B389" s="8"/>
      <c r="C389" s="8"/>
      <c r="D389" s="9"/>
      <c r="E389" s="10" t="s">
        <v>2</v>
      </c>
      <c r="F389" s="11"/>
      <c r="G389" s="302"/>
      <c r="H389" s="303"/>
      <c r="I389" s="304"/>
      <c r="J389" s="12" t="s">
        <v>39</v>
      </c>
      <c r="K389" s="13"/>
      <c r="L389" s="13"/>
      <c r="M389" s="14"/>
      <c r="N389" s="2"/>
      <c r="V389" s="50"/>
    </row>
    <row r="390" spans="1:22" ht="21.6" thickTop="1" thickBot="1" x14ac:dyDescent="0.3">
      <c r="A390" s="290">
        <f t="shared" ref="A390" si="90">A386+1</f>
        <v>94</v>
      </c>
      <c r="B390" s="74" t="s">
        <v>29</v>
      </c>
      <c r="C390" s="74" t="s">
        <v>31</v>
      </c>
      <c r="D390" s="74" t="s">
        <v>18</v>
      </c>
      <c r="E390" s="293" t="s">
        <v>33</v>
      </c>
      <c r="F390" s="293"/>
      <c r="G390" s="293" t="s">
        <v>24</v>
      </c>
      <c r="H390" s="294"/>
      <c r="I390" s="45"/>
      <c r="J390" s="42" t="s">
        <v>0</v>
      </c>
      <c r="K390" s="43"/>
      <c r="L390" s="43"/>
      <c r="M390" s="44"/>
      <c r="N390" s="2"/>
      <c r="V390" s="50"/>
    </row>
    <row r="391" spans="1:22" ht="13.8" thickBot="1" x14ac:dyDescent="0.3">
      <c r="A391" s="291"/>
      <c r="B391" s="7"/>
      <c r="C391" s="7"/>
      <c r="D391" s="4"/>
      <c r="E391" s="7"/>
      <c r="F391" s="7"/>
      <c r="G391" s="295"/>
      <c r="H391" s="296"/>
      <c r="I391" s="297"/>
      <c r="J391" s="40" t="s">
        <v>37</v>
      </c>
      <c r="K391" s="40"/>
      <c r="L391" s="40"/>
      <c r="M391" s="41"/>
      <c r="N391" s="2"/>
      <c r="V391" s="50">
        <v>0</v>
      </c>
    </row>
    <row r="392" spans="1:22" ht="21" thickBot="1" x14ac:dyDescent="0.3">
      <c r="A392" s="291"/>
      <c r="B392" s="75" t="s">
        <v>30</v>
      </c>
      <c r="C392" s="75" t="s">
        <v>32</v>
      </c>
      <c r="D392" s="75" t="s">
        <v>17</v>
      </c>
      <c r="E392" s="298" t="s">
        <v>34</v>
      </c>
      <c r="F392" s="298"/>
      <c r="G392" s="299"/>
      <c r="H392" s="300"/>
      <c r="I392" s="301"/>
      <c r="J392" s="12" t="s">
        <v>38</v>
      </c>
      <c r="K392" s="13"/>
      <c r="L392" s="13"/>
      <c r="M392" s="14"/>
      <c r="N392" s="2"/>
      <c r="V392" s="50"/>
    </row>
    <row r="393" spans="1:22" ht="13.8" thickBot="1" x14ac:dyDescent="0.3">
      <c r="A393" s="292"/>
      <c r="B393" s="8"/>
      <c r="C393" s="8"/>
      <c r="D393" s="9"/>
      <c r="E393" s="10" t="s">
        <v>2</v>
      </c>
      <c r="F393" s="11"/>
      <c r="G393" s="302"/>
      <c r="H393" s="303"/>
      <c r="I393" s="304"/>
      <c r="J393" s="12" t="s">
        <v>39</v>
      </c>
      <c r="K393" s="13"/>
      <c r="L393" s="13"/>
      <c r="M393" s="14"/>
      <c r="N393" s="2"/>
      <c r="V393" s="50"/>
    </row>
    <row r="394" spans="1:22" ht="21.6" thickTop="1" thickBot="1" x14ac:dyDescent="0.3">
      <c r="A394" s="290">
        <f t="shared" ref="A394" si="91">A390+1</f>
        <v>95</v>
      </c>
      <c r="B394" s="74" t="s">
        <v>29</v>
      </c>
      <c r="C394" s="74" t="s">
        <v>31</v>
      </c>
      <c r="D394" s="74" t="s">
        <v>18</v>
      </c>
      <c r="E394" s="293" t="s">
        <v>33</v>
      </c>
      <c r="F394" s="293"/>
      <c r="G394" s="293" t="s">
        <v>24</v>
      </c>
      <c r="H394" s="294"/>
      <c r="I394" s="45"/>
      <c r="J394" s="42" t="s">
        <v>0</v>
      </c>
      <c r="K394" s="43"/>
      <c r="L394" s="43"/>
      <c r="M394" s="44"/>
      <c r="N394" s="2"/>
      <c r="V394" s="50"/>
    </row>
    <row r="395" spans="1:22" ht="13.8" thickBot="1" x14ac:dyDescent="0.3">
      <c r="A395" s="291"/>
      <c r="B395" s="7"/>
      <c r="C395" s="7"/>
      <c r="D395" s="4"/>
      <c r="E395" s="7"/>
      <c r="F395" s="7"/>
      <c r="G395" s="295"/>
      <c r="H395" s="296"/>
      <c r="I395" s="297"/>
      <c r="J395" s="40" t="s">
        <v>37</v>
      </c>
      <c r="K395" s="40"/>
      <c r="L395" s="40"/>
      <c r="M395" s="41"/>
      <c r="N395" s="2"/>
      <c r="V395" s="50">
        <v>0</v>
      </c>
    </row>
    <row r="396" spans="1:22" ht="21" thickBot="1" x14ac:dyDescent="0.3">
      <c r="A396" s="291"/>
      <c r="B396" s="75" t="s">
        <v>30</v>
      </c>
      <c r="C396" s="75" t="s">
        <v>32</v>
      </c>
      <c r="D396" s="75" t="s">
        <v>17</v>
      </c>
      <c r="E396" s="298" t="s">
        <v>34</v>
      </c>
      <c r="F396" s="298"/>
      <c r="G396" s="299"/>
      <c r="H396" s="300"/>
      <c r="I396" s="301"/>
      <c r="J396" s="12" t="s">
        <v>38</v>
      </c>
      <c r="K396" s="13"/>
      <c r="L396" s="13"/>
      <c r="M396" s="14"/>
      <c r="N396" s="2"/>
      <c r="V396" s="50"/>
    </row>
    <row r="397" spans="1:22" ht="13.8" thickBot="1" x14ac:dyDescent="0.3">
      <c r="A397" s="292"/>
      <c r="B397" s="8"/>
      <c r="C397" s="8"/>
      <c r="D397" s="9"/>
      <c r="E397" s="10" t="s">
        <v>2</v>
      </c>
      <c r="F397" s="11"/>
      <c r="G397" s="302"/>
      <c r="H397" s="303"/>
      <c r="I397" s="304"/>
      <c r="J397" s="12" t="s">
        <v>39</v>
      </c>
      <c r="K397" s="13"/>
      <c r="L397" s="13"/>
      <c r="M397" s="14"/>
      <c r="N397" s="2"/>
      <c r="V397" s="50"/>
    </row>
    <row r="398" spans="1:22" ht="21.6" thickTop="1" thickBot="1" x14ac:dyDescent="0.3">
      <c r="A398" s="290">
        <f t="shared" ref="A398" si="92">A394+1</f>
        <v>96</v>
      </c>
      <c r="B398" s="74" t="s">
        <v>29</v>
      </c>
      <c r="C398" s="74" t="s">
        <v>31</v>
      </c>
      <c r="D398" s="74" t="s">
        <v>18</v>
      </c>
      <c r="E398" s="293" t="s">
        <v>33</v>
      </c>
      <c r="F398" s="293"/>
      <c r="G398" s="293" t="s">
        <v>24</v>
      </c>
      <c r="H398" s="294"/>
      <c r="I398" s="45"/>
      <c r="J398" s="42" t="s">
        <v>0</v>
      </c>
      <c r="K398" s="43"/>
      <c r="L398" s="43"/>
      <c r="M398" s="44"/>
      <c r="N398" s="2"/>
      <c r="V398" s="50"/>
    </row>
    <row r="399" spans="1:22" ht="13.8" thickBot="1" x14ac:dyDescent="0.3">
      <c r="A399" s="291"/>
      <c r="B399" s="7"/>
      <c r="C399" s="7"/>
      <c r="D399" s="4"/>
      <c r="E399" s="7"/>
      <c r="F399" s="7"/>
      <c r="G399" s="295"/>
      <c r="H399" s="296"/>
      <c r="I399" s="297"/>
      <c r="J399" s="40" t="s">
        <v>37</v>
      </c>
      <c r="K399" s="40"/>
      <c r="L399" s="40"/>
      <c r="M399" s="41"/>
      <c r="N399" s="2"/>
      <c r="V399" s="50">
        <v>0</v>
      </c>
    </row>
    <row r="400" spans="1:22" ht="21" thickBot="1" x14ac:dyDescent="0.3">
      <c r="A400" s="291"/>
      <c r="B400" s="75" t="s">
        <v>30</v>
      </c>
      <c r="C400" s="75" t="s">
        <v>32</v>
      </c>
      <c r="D400" s="75" t="s">
        <v>17</v>
      </c>
      <c r="E400" s="298" t="s">
        <v>34</v>
      </c>
      <c r="F400" s="298"/>
      <c r="G400" s="299"/>
      <c r="H400" s="300"/>
      <c r="I400" s="301"/>
      <c r="J400" s="12" t="s">
        <v>38</v>
      </c>
      <c r="K400" s="13"/>
      <c r="L400" s="13"/>
      <c r="M400" s="14"/>
      <c r="N400" s="2"/>
      <c r="V400" s="50"/>
    </row>
    <row r="401" spans="1:22" ht="13.8" thickBot="1" x14ac:dyDescent="0.3">
      <c r="A401" s="292"/>
      <c r="B401" s="8"/>
      <c r="C401" s="8"/>
      <c r="D401" s="9"/>
      <c r="E401" s="10" t="s">
        <v>2</v>
      </c>
      <c r="F401" s="11"/>
      <c r="G401" s="302"/>
      <c r="H401" s="303"/>
      <c r="I401" s="304"/>
      <c r="J401" s="12" t="s">
        <v>39</v>
      </c>
      <c r="K401" s="13"/>
      <c r="L401" s="13"/>
      <c r="M401" s="14"/>
      <c r="N401" s="2"/>
      <c r="V401" s="50"/>
    </row>
    <row r="402" spans="1:22" ht="21.6" thickTop="1" thickBot="1" x14ac:dyDescent="0.3">
      <c r="A402" s="290">
        <f t="shared" ref="A402" si="93">A398+1</f>
        <v>97</v>
      </c>
      <c r="B402" s="74" t="s">
        <v>29</v>
      </c>
      <c r="C402" s="74" t="s">
        <v>31</v>
      </c>
      <c r="D402" s="74" t="s">
        <v>18</v>
      </c>
      <c r="E402" s="293" t="s">
        <v>33</v>
      </c>
      <c r="F402" s="293"/>
      <c r="G402" s="293" t="s">
        <v>24</v>
      </c>
      <c r="H402" s="294"/>
      <c r="I402" s="45"/>
      <c r="J402" s="42" t="s">
        <v>0</v>
      </c>
      <c r="K402" s="43"/>
      <c r="L402" s="43"/>
      <c r="M402" s="44"/>
      <c r="N402" s="2"/>
      <c r="V402" s="50"/>
    </row>
    <row r="403" spans="1:22" ht="13.8" thickBot="1" x14ac:dyDescent="0.3">
      <c r="A403" s="291"/>
      <c r="B403" s="7"/>
      <c r="C403" s="7"/>
      <c r="D403" s="4"/>
      <c r="E403" s="7"/>
      <c r="F403" s="7"/>
      <c r="G403" s="295"/>
      <c r="H403" s="296"/>
      <c r="I403" s="297"/>
      <c r="J403" s="40" t="s">
        <v>37</v>
      </c>
      <c r="K403" s="40"/>
      <c r="L403" s="40"/>
      <c r="M403" s="41"/>
      <c r="N403" s="2"/>
      <c r="V403" s="50">
        <v>0</v>
      </c>
    </row>
    <row r="404" spans="1:22" ht="21" thickBot="1" x14ac:dyDescent="0.3">
      <c r="A404" s="291"/>
      <c r="B404" s="75" t="s">
        <v>30</v>
      </c>
      <c r="C404" s="75" t="s">
        <v>32</v>
      </c>
      <c r="D404" s="75" t="s">
        <v>17</v>
      </c>
      <c r="E404" s="298" t="s">
        <v>34</v>
      </c>
      <c r="F404" s="298"/>
      <c r="G404" s="299"/>
      <c r="H404" s="300"/>
      <c r="I404" s="301"/>
      <c r="J404" s="12" t="s">
        <v>38</v>
      </c>
      <c r="K404" s="13"/>
      <c r="L404" s="13"/>
      <c r="M404" s="14"/>
      <c r="N404" s="2"/>
      <c r="V404" s="50"/>
    </row>
    <row r="405" spans="1:22" ht="13.8" thickBot="1" x14ac:dyDescent="0.3">
      <c r="A405" s="292"/>
      <c r="B405" s="8"/>
      <c r="C405" s="8"/>
      <c r="D405" s="9"/>
      <c r="E405" s="10" t="s">
        <v>2</v>
      </c>
      <c r="F405" s="11"/>
      <c r="G405" s="302"/>
      <c r="H405" s="303"/>
      <c r="I405" s="304"/>
      <c r="J405" s="12" t="s">
        <v>39</v>
      </c>
      <c r="K405" s="13"/>
      <c r="L405" s="13"/>
      <c r="M405" s="14"/>
      <c r="N405" s="2"/>
      <c r="V405" s="50"/>
    </row>
    <row r="406" spans="1:22" ht="21.6" thickTop="1" thickBot="1" x14ac:dyDescent="0.3">
      <c r="A406" s="290">
        <f t="shared" ref="A406" si="94">A402+1</f>
        <v>98</v>
      </c>
      <c r="B406" s="74" t="s">
        <v>29</v>
      </c>
      <c r="C406" s="74" t="s">
        <v>31</v>
      </c>
      <c r="D406" s="74" t="s">
        <v>18</v>
      </c>
      <c r="E406" s="293" t="s">
        <v>33</v>
      </c>
      <c r="F406" s="293"/>
      <c r="G406" s="293" t="s">
        <v>24</v>
      </c>
      <c r="H406" s="294"/>
      <c r="I406" s="45"/>
      <c r="J406" s="42" t="s">
        <v>0</v>
      </c>
      <c r="K406" s="43"/>
      <c r="L406" s="43"/>
      <c r="M406" s="44"/>
      <c r="N406" s="2"/>
      <c r="V406" s="50"/>
    </row>
    <row r="407" spans="1:22" ht="13.8" thickBot="1" x14ac:dyDescent="0.3">
      <c r="A407" s="291"/>
      <c r="B407" s="7"/>
      <c r="C407" s="7"/>
      <c r="D407" s="4"/>
      <c r="E407" s="7"/>
      <c r="F407" s="7"/>
      <c r="G407" s="295"/>
      <c r="H407" s="296"/>
      <c r="I407" s="297"/>
      <c r="J407" s="40" t="s">
        <v>37</v>
      </c>
      <c r="K407" s="40"/>
      <c r="L407" s="40"/>
      <c r="M407" s="41"/>
      <c r="N407" s="2"/>
      <c r="V407" s="50">
        <v>0</v>
      </c>
    </row>
    <row r="408" spans="1:22" ht="21" thickBot="1" x14ac:dyDescent="0.3">
      <c r="A408" s="291"/>
      <c r="B408" s="75" t="s">
        <v>30</v>
      </c>
      <c r="C408" s="75" t="s">
        <v>32</v>
      </c>
      <c r="D408" s="75" t="s">
        <v>17</v>
      </c>
      <c r="E408" s="298" t="s">
        <v>34</v>
      </c>
      <c r="F408" s="298"/>
      <c r="G408" s="299"/>
      <c r="H408" s="300"/>
      <c r="I408" s="301"/>
      <c r="J408" s="12" t="s">
        <v>38</v>
      </c>
      <c r="K408" s="13"/>
      <c r="L408" s="13"/>
      <c r="M408" s="14"/>
      <c r="N408" s="2"/>
      <c r="V408" s="50"/>
    </row>
    <row r="409" spans="1:22" ht="13.8" thickBot="1" x14ac:dyDescent="0.3">
      <c r="A409" s="292"/>
      <c r="B409" s="8"/>
      <c r="C409" s="8"/>
      <c r="D409" s="9"/>
      <c r="E409" s="10" t="s">
        <v>2</v>
      </c>
      <c r="F409" s="11"/>
      <c r="G409" s="302"/>
      <c r="H409" s="303"/>
      <c r="I409" s="304"/>
      <c r="J409" s="12" t="s">
        <v>39</v>
      </c>
      <c r="K409" s="13"/>
      <c r="L409" s="13"/>
      <c r="M409" s="14"/>
      <c r="N409" s="2"/>
      <c r="V409" s="50"/>
    </row>
    <row r="410" spans="1:22" ht="21.6" thickTop="1" thickBot="1" x14ac:dyDescent="0.3">
      <c r="A410" s="290">
        <f t="shared" ref="A410" si="95">A406+1</f>
        <v>99</v>
      </c>
      <c r="B410" s="74" t="s">
        <v>29</v>
      </c>
      <c r="C410" s="74" t="s">
        <v>31</v>
      </c>
      <c r="D410" s="74" t="s">
        <v>18</v>
      </c>
      <c r="E410" s="293" t="s">
        <v>33</v>
      </c>
      <c r="F410" s="293"/>
      <c r="G410" s="293" t="s">
        <v>24</v>
      </c>
      <c r="H410" s="294"/>
      <c r="I410" s="45"/>
      <c r="J410" s="42" t="s">
        <v>0</v>
      </c>
      <c r="K410" s="43"/>
      <c r="L410" s="43"/>
      <c r="M410" s="44"/>
      <c r="N410" s="2"/>
      <c r="V410" s="50"/>
    </row>
    <row r="411" spans="1:22" ht="13.8" thickBot="1" x14ac:dyDescent="0.3">
      <c r="A411" s="291"/>
      <c r="B411" s="7"/>
      <c r="C411" s="7"/>
      <c r="D411" s="4"/>
      <c r="E411" s="7"/>
      <c r="F411" s="7"/>
      <c r="G411" s="295"/>
      <c r="H411" s="296"/>
      <c r="I411" s="297"/>
      <c r="J411" s="40" t="s">
        <v>37</v>
      </c>
      <c r="K411" s="40"/>
      <c r="L411" s="40"/>
      <c r="M411" s="41"/>
      <c r="N411" s="2"/>
      <c r="V411" s="50">
        <v>0</v>
      </c>
    </row>
    <row r="412" spans="1:22" ht="21" thickBot="1" x14ac:dyDescent="0.3">
      <c r="A412" s="291"/>
      <c r="B412" s="75" t="s">
        <v>30</v>
      </c>
      <c r="C412" s="75" t="s">
        <v>32</v>
      </c>
      <c r="D412" s="75" t="s">
        <v>17</v>
      </c>
      <c r="E412" s="298" t="s">
        <v>34</v>
      </c>
      <c r="F412" s="298"/>
      <c r="G412" s="299"/>
      <c r="H412" s="300"/>
      <c r="I412" s="301"/>
      <c r="J412" s="12" t="s">
        <v>38</v>
      </c>
      <c r="K412" s="13"/>
      <c r="L412" s="13"/>
      <c r="M412" s="14"/>
      <c r="N412" s="2"/>
      <c r="V412" s="50"/>
    </row>
    <row r="413" spans="1:22" ht="13.8" thickBot="1" x14ac:dyDescent="0.3">
      <c r="A413" s="292"/>
      <c r="B413" s="8"/>
      <c r="C413" s="8"/>
      <c r="D413" s="9"/>
      <c r="E413" s="10" t="s">
        <v>2</v>
      </c>
      <c r="F413" s="11"/>
      <c r="G413" s="302"/>
      <c r="H413" s="303"/>
      <c r="I413" s="304"/>
      <c r="J413" s="12" t="s">
        <v>39</v>
      </c>
      <c r="K413" s="13"/>
      <c r="L413" s="13"/>
      <c r="M413" s="14"/>
      <c r="N413" s="2"/>
      <c r="V413" s="50"/>
    </row>
    <row r="414" spans="1:22" ht="21.6" thickTop="1" thickBot="1" x14ac:dyDescent="0.3">
      <c r="A414" s="290">
        <f t="shared" ref="A414" si="96">A410+1</f>
        <v>100</v>
      </c>
      <c r="B414" s="74" t="s">
        <v>29</v>
      </c>
      <c r="C414" s="74" t="s">
        <v>31</v>
      </c>
      <c r="D414" s="74" t="s">
        <v>18</v>
      </c>
      <c r="E414" s="293" t="s">
        <v>33</v>
      </c>
      <c r="F414" s="293"/>
      <c r="G414" s="293" t="s">
        <v>24</v>
      </c>
      <c r="H414" s="294"/>
      <c r="I414" s="45"/>
      <c r="J414" s="42" t="s">
        <v>0</v>
      </c>
      <c r="K414" s="43"/>
      <c r="L414" s="43"/>
      <c r="M414" s="44"/>
      <c r="N414" s="2"/>
      <c r="V414" s="50"/>
    </row>
    <row r="415" spans="1:22" ht="13.8" thickBot="1" x14ac:dyDescent="0.3">
      <c r="A415" s="291"/>
      <c r="B415" s="7"/>
      <c r="C415" s="7"/>
      <c r="D415" s="4"/>
      <c r="E415" s="7"/>
      <c r="F415" s="7"/>
      <c r="G415" s="295"/>
      <c r="H415" s="296"/>
      <c r="I415" s="297"/>
      <c r="J415" s="40" t="s">
        <v>37</v>
      </c>
      <c r="K415" s="40"/>
      <c r="L415" s="40"/>
      <c r="M415" s="41"/>
      <c r="N415" s="2"/>
      <c r="V415" s="50">
        <v>0</v>
      </c>
    </row>
    <row r="416" spans="1:22" ht="21" thickBot="1" x14ac:dyDescent="0.3">
      <c r="A416" s="291"/>
      <c r="B416" s="75" t="s">
        <v>30</v>
      </c>
      <c r="C416" s="75" t="s">
        <v>32</v>
      </c>
      <c r="D416" s="75" t="s">
        <v>17</v>
      </c>
      <c r="E416" s="298" t="s">
        <v>34</v>
      </c>
      <c r="F416" s="298"/>
      <c r="G416" s="299"/>
      <c r="H416" s="300"/>
      <c r="I416" s="301"/>
      <c r="J416" s="12" t="s">
        <v>38</v>
      </c>
      <c r="K416" s="13"/>
      <c r="L416" s="13"/>
      <c r="M416" s="14"/>
      <c r="N416" s="2"/>
    </row>
    <row r="417" spans="1:17" ht="13.8" thickBot="1" x14ac:dyDescent="0.3">
      <c r="A417" s="292"/>
      <c r="B417" s="9"/>
      <c r="C417" s="9"/>
      <c r="D417" s="9"/>
      <c r="E417" s="25" t="s">
        <v>2</v>
      </c>
      <c r="F417" s="26"/>
      <c r="G417" s="302"/>
      <c r="H417" s="303"/>
      <c r="I417" s="304"/>
      <c r="J417" s="22" t="s">
        <v>39</v>
      </c>
      <c r="K417" s="23"/>
      <c r="L417" s="23"/>
      <c r="M417" s="24"/>
      <c r="N417" s="2"/>
    </row>
    <row r="418" spans="1:17" ht="13.8" thickTop="1" x14ac:dyDescent="0.25"/>
    <row r="419" spans="1:17" ht="13.8" thickBot="1" x14ac:dyDescent="0.3"/>
    <row r="420" spans="1:17" x14ac:dyDescent="0.25">
      <c r="P420" s="27" t="s">
        <v>22</v>
      </c>
      <c r="Q420" s="28"/>
    </row>
    <row r="421" spans="1:17" x14ac:dyDescent="0.25">
      <c r="P421" s="29"/>
      <c r="Q421" s="79"/>
    </row>
    <row r="422" spans="1:17" ht="33.6" x14ac:dyDescent="0.25">
      <c r="B422" s="256"/>
      <c r="C422" s="256"/>
      <c r="D422" s="256"/>
      <c r="E422" s="256"/>
      <c r="F422" s="256"/>
      <c r="G422" s="256"/>
      <c r="H422" s="256"/>
      <c r="I422" s="256"/>
      <c r="J422" s="256"/>
      <c r="K422" s="256"/>
      <c r="L422" s="256"/>
      <c r="M422" s="256"/>
      <c r="P422" s="30" t="b">
        <v>0</v>
      </c>
      <c r="Q422" s="46" t="str">
        <f xml:space="preserve"> CONCATENATE("OCTOBER 1, ",$M$7-1,"- MARCH 31, ",$M$7)</f>
        <v>OCTOBER 1, 2018- MARCH 31, 2019</v>
      </c>
    </row>
    <row r="423" spans="1:17" ht="25.2" x14ac:dyDescent="0.25">
      <c r="B423" s="256"/>
      <c r="C423" s="256"/>
      <c r="D423" s="256"/>
      <c r="E423" s="256"/>
      <c r="F423" s="256"/>
      <c r="G423" s="256"/>
      <c r="H423" s="256"/>
      <c r="I423" s="256"/>
      <c r="J423" s="256"/>
      <c r="K423" s="261"/>
      <c r="L423" s="262"/>
      <c r="M423" s="262"/>
      <c r="P423" s="30" t="b">
        <v>1</v>
      </c>
      <c r="Q423" s="46" t="str">
        <f xml:space="preserve"> CONCATENATE("APRIL 1 - SEPTEMBER 30, ",$M$7)</f>
        <v>APRIL 1 - SEPTEMBER 30, 2019</v>
      </c>
    </row>
    <row r="424" spans="1:17" x14ac:dyDescent="0.25">
      <c r="B424" s="289"/>
      <c r="C424" s="289"/>
      <c r="D424" s="289"/>
      <c r="E424" s="289"/>
      <c r="F424" s="289"/>
      <c r="G424" s="256"/>
      <c r="H424" s="256"/>
      <c r="I424" s="256"/>
      <c r="J424" s="256"/>
      <c r="K424" s="261"/>
      <c r="L424" s="262"/>
      <c r="M424" s="262"/>
      <c r="P424" s="30" t="b">
        <v>0</v>
      </c>
      <c r="Q424" s="31"/>
    </row>
    <row r="425" spans="1:17" ht="13.8" thickBot="1" x14ac:dyDescent="0.3">
      <c r="B425" s="263"/>
      <c r="C425" s="263"/>
      <c r="D425" s="264"/>
      <c r="E425" s="263"/>
      <c r="F425" s="263"/>
      <c r="G425" s="256"/>
      <c r="H425" s="256"/>
      <c r="I425" s="256"/>
      <c r="J425" s="256"/>
      <c r="K425" s="261"/>
      <c r="L425" s="262"/>
      <c r="M425" s="265"/>
      <c r="P425" s="32">
        <v>1</v>
      </c>
      <c r="Q425" s="33"/>
    </row>
    <row r="426" spans="1:17" x14ac:dyDescent="0.25">
      <c r="B426" s="266"/>
      <c r="C426" s="267"/>
      <c r="D426" s="267"/>
      <c r="E426" s="267"/>
      <c r="F426" s="268"/>
      <c r="G426" s="256"/>
      <c r="H426" s="256"/>
      <c r="I426" s="256"/>
      <c r="J426" s="256"/>
      <c r="K426" s="256"/>
      <c r="L426" s="256"/>
      <c r="M426" s="256"/>
    </row>
    <row r="427" spans="1:17" x14ac:dyDescent="0.25">
      <c r="B427" s="266"/>
      <c r="C427" s="267"/>
      <c r="D427" s="267"/>
      <c r="E427" s="267"/>
      <c r="F427" s="268"/>
      <c r="G427" s="256"/>
      <c r="H427" s="256"/>
      <c r="I427" s="256"/>
      <c r="J427" s="256"/>
      <c r="K427" s="256"/>
      <c r="L427" s="256"/>
      <c r="M427" s="256"/>
    </row>
    <row r="428" spans="1:17" x14ac:dyDescent="0.25">
      <c r="B428" s="266"/>
      <c r="C428" s="267"/>
      <c r="D428" s="267"/>
      <c r="E428" s="267"/>
      <c r="F428" s="268"/>
      <c r="G428" s="256"/>
      <c r="H428" s="256"/>
      <c r="I428" s="256"/>
      <c r="J428" s="256"/>
      <c r="K428" s="256"/>
      <c r="L428" s="256"/>
      <c r="M428" s="256"/>
    </row>
    <row r="429" spans="1:17" x14ac:dyDescent="0.25">
      <c r="B429" s="266"/>
      <c r="C429" s="267"/>
      <c r="D429" s="267"/>
      <c r="E429" s="267"/>
      <c r="F429" s="268"/>
      <c r="G429" s="256"/>
      <c r="H429" s="256"/>
      <c r="I429" s="256"/>
      <c r="J429" s="256"/>
      <c r="K429" s="256"/>
      <c r="L429" s="256"/>
      <c r="M429" s="256"/>
    </row>
    <row r="430" spans="1:17" x14ac:dyDescent="0.25">
      <c r="B430" s="266"/>
      <c r="C430" s="267"/>
      <c r="D430" s="267"/>
      <c r="E430" s="267"/>
      <c r="F430" s="268"/>
      <c r="G430" s="256"/>
      <c r="H430" s="256"/>
      <c r="I430" s="256"/>
      <c r="J430" s="256"/>
      <c r="K430" s="256"/>
      <c r="L430" s="256"/>
      <c r="M430" s="256"/>
    </row>
    <row r="431" spans="1:17" x14ac:dyDescent="0.25">
      <c r="B431" s="266"/>
      <c r="C431" s="267"/>
      <c r="D431" s="267"/>
      <c r="E431" s="267"/>
      <c r="F431" s="268"/>
      <c r="G431" s="256"/>
      <c r="H431" s="256"/>
      <c r="I431" s="256"/>
      <c r="J431" s="256"/>
      <c r="K431" s="256"/>
      <c r="L431" s="256"/>
      <c r="M431" s="256"/>
    </row>
    <row r="432" spans="1:17" x14ac:dyDescent="0.25">
      <c r="B432" s="266"/>
      <c r="C432" s="267"/>
      <c r="D432" s="267"/>
      <c r="E432" s="267"/>
      <c r="F432" s="268"/>
      <c r="G432" s="256"/>
      <c r="H432" s="256"/>
      <c r="I432" s="256"/>
      <c r="J432" s="256"/>
      <c r="K432" s="256"/>
      <c r="L432" s="256"/>
      <c r="M432" s="256"/>
    </row>
    <row r="433" spans="2:13" x14ac:dyDescent="0.25">
      <c r="B433" s="266"/>
      <c r="C433" s="267"/>
      <c r="D433" s="267"/>
      <c r="E433" s="267"/>
      <c r="F433" s="268"/>
      <c r="G433" s="256"/>
      <c r="H433" s="256"/>
      <c r="I433" s="256"/>
      <c r="J433" s="256"/>
      <c r="K433" s="256"/>
      <c r="L433" s="256"/>
      <c r="M433" s="256"/>
    </row>
    <row r="434" spans="2:13" x14ac:dyDescent="0.25">
      <c r="B434" s="266"/>
      <c r="C434" s="267"/>
      <c r="D434" s="267"/>
      <c r="E434" s="267"/>
      <c r="F434" s="268"/>
      <c r="G434" s="256"/>
      <c r="H434" s="256"/>
      <c r="I434" s="256"/>
      <c r="J434" s="256"/>
      <c r="K434" s="256"/>
      <c r="L434" s="256"/>
      <c r="M434" s="256"/>
    </row>
    <row r="435" spans="2:13" x14ac:dyDescent="0.25">
      <c r="B435" s="266"/>
      <c r="C435" s="267"/>
      <c r="D435" s="267"/>
      <c r="E435" s="267"/>
      <c r="F435" s="268"/>
      <c r="G435" s="256"/>
      <c r="H435" s="256"/>
      <c r="I435" s="256"/>
      <c r="J435" s="256"/>
      <c r="K435" s="256"/>
      <c r="L435" s="256"/>
      <c r="M435" s="256"/>
    </row>
    <row r="436" spans="2:13" x14ac:dyDescent="0.25">
      <c r="B436" s="266"/>
      <c r="C436" s="267"/>
      <c r="D436" s="267"/>
      <c r="E436" s="267"/>
      <c r="F436" s="268"/>
      <c r="G436" s="256"/>
      <c r="H436" s="256"/>
      <c r="I436" s="256"/>
      <c r="J436" s="256"/>
      <c r="K436" s="256"/>
      <c r="L436" s="256"/>
      <c r="M436" s="256"/>
    </row>
    <row r="437" spans="2:13" x14ac:dyDescent="0.25">
      <c r="B437" s="266"/>
      <c r="C437" s="267"/>
      <c r="D437" s="267"/>
      <c r="E437" s="267"/>
      <c r="F437" s="268"/>
      <c r="G437" s="256"/>
      <c r="H437" s="256"/>
      <c r="I437" s="256"/>
      <c r="J437" s="256"/>
      <c r="K437" s="256"/>
      <c r="L437" s="256"/>
      <c r="M437" s="256"/>
    </row>
    <row r="438" spans="2:13" x14ac:dyDescent="0.25">
      <c r="B438" s="266"/>
      <c r="C438" s="267"/>
      <c r="D438" s="267"/>
      <c r="E438" s="267"/>
      <c r="F438" s="268"/>
      <c r="G438" s="256"/>
      <c r="H438" s="256"/>
      <c r="I438" s="256"/>
      <c r="J438" s="256"/>
      <c r="K438" s="256"/>
      <c r="L438" s="256"/>
      <c r="M438" s="256"/>
    </row>
    <row r="439" spans="2:13" x14ac:dyDescent="0.25">
      <c r="B439" s="266"/>
      <c r="C439" s="267"/>
      <c r="D439" s="267"/>
      <c r="E439" s="267"/>
      <c r="F439" s="268"/>
      <c r="G439" s="256"/>
      <c r="H439" s="256"/>
      <c r="I439" s="256"/>
      <c r="J439" s="256"/>
      <c r="K439" s="256"/>
      <c r="L439" s="256"/>
      <c r="M439" s="256"/>
    </row>
    <row r="440" spans="2:13" x14ac:dyDescent="0.25">
      <c r="B440" s="266"/>
      <c r="C440" s="267"/>
      <c r="D440" s="267"/>
      <c r="E440" s="267"/>
      <c r="F440" s="268"/>
      <c r="G440" s="256"/>
      <c r="H440" s="256"/>
      <c r="I440" s="256"/>
      <c r="J440" s="256"/>
      <c r="K440" s="256"/>
      <c r="L440" s="256"/>
      <c r="M440" s="256"/>
    </row>
    <row r="441" spans="2:13" x14ac:dyDescent="0.25">
      <c r="B441" s="266"/>
      <c r="C441" s="267"/>
      <c r="D441" s="267"/>
      <c r="E441" s="267"/>
      <c r="F441" s="268"/>
      <c r="G441" s="256"/>
      <c r="H441" s="256"/>
      <c r="I441" s="256"/>
      <c r="J441" s="256"/>
      <c r="K441" s="256"/>
      <c r="L441" s="256"/>
      <c r="M441" s="256"/>
    </row>
    <row r="442" spans="2:13" x14ac:dyDescent="0.25">
      <c r="B442" s="266"/>
      <c r="C442" s="267"/>
      <c r="D442" s="267"/>
      <c r="E442" s="267"/>
      <c r="F442" s="268"/>
      <c r="G442" s="256"/>
      <c r="H442" s="256"/>
      <c r="I442" s="256"/>
      <c r="J442" s="256"/>
      <c r="K442" s="256"/>
      <c r="L442" s="256"/>
      <c r="M442" s="256"/>
    </row>
    <row r="443" spans="2:13" x14ac:dyDescent="0.25">
      <c r="B443" s="266"/>
      <c r="C443" s="267"/>
      <c r="D443" s="267"/>
      <c r="E443" s="267"/>
      <c r="F443" s="268"/>
      <c r="G443" s="256"/>
      <c r="H443" s="256"/>
      <c r="I443" s="256"/>
      <c r="J443" s="256"/>
      <c r="K443" s="256"/>
      <c r="L443" s="256"/>
      <c r="M443" s="256"/>
    </row>
    <row r="444" spans="2:13" x14ac:dyDescent="0.25">
      <c r="B444" s="266"/>
      <c r="C444" s="267"/>
      <c r="D444" s="267"/>
      <c r="E444" s="267"/>
      <c r="F444" s="268"/>
      <c r="G444" s="256"/>
      <c r="H444" s="256"/>
      <c r="I444" s="256"/>
      <c r="J444" s="256"/>
      <c r="K444" s="256"/>
      <c r="L444" s="256"/>
      <c r="M444" s="256"/>
    </row>
    <row r="445" spans="2:13" x14ac:dyDescent="0.25">
      <c r="B445" s="266"/>
      <c r="C445" s="267"/>
      <c r="D445" s="267"/>
      <c r="E445" s="267"/>
      <c r="F445" s="268"/>
      <c r="G445" s="256"/>
      <c r="H445" s="256"/>
      <c r="I445" s="256"/>
      <c r="J445" s="256"/>
      <c r="K445" s="256"/>
      <c r="L445" s="256"/>
      <c r="M445" s="256"/>
    </row>
    <row r="446" spans="2:13" x14ac:dyDescent="0.25">
      <c r="B446" s="266"/>
      <c r="C446" s="269"/>
      <c r="D446" s="267"/>
      <c r="E446" s="267"/>
      <c r="F446" s="268"/>
      <c r="G446" s="256"/>
      <c r="H446" s="256"/>
      <c r="I446" s="256"/>
      <c r="J446" s="256"/>
      <c r="K446" s="256"/>
      <c r="L446" s="256"/>
      <c r="M446" s="256"/>
    </row>
    <row r="447" spans="2:13" x14ac:dyDescent="0.25">
      <c r="B447" s="266"/>
      <c r="C447" s="270"/>
      <c r="D447" s="267"/>
      <c r="E447" s="267"/>
      <c r="F447" s="268"/>
      <c r="G447" s="256"/>
      <c r="H447" s="256"/>
      <c r="I447" s="256"/>
      <c r="J447" s="256"/>
      <c r="K447" s="256"/>
      <c r="L447" s="256"/>
      <c r="M447" s="256"/>
    </row>
    <row r="448" spans="2:13" x14ac:dyDescent="0.25">
      <c r="B448" s="266"/>
      <c r="C448" s="270"/>
      <c r="D448" s="267"/>
      <c r="E448" s="267"/>
      <c r="F448" s="268"/>
      <c r="G448" s="256"/>
      <c r="H448" s="256"/>
      <c r="I448" s="256"/>
      <c r="J448" s="256"/>
      <c r="K448" s="256"/>
      <c r="L448" s="256"/>
      <c r="M448" s="256"/>
    </row>
    <row r="449" spans="2:13" x14ac:dyDescent="0.25">
      <c r="B449" s="266"/>
      <c r="C449" s="270"/>
      <c r="D449" s="270"/>
      <c r="E449" s="267"/>
      <c r="F449" s="268"/>
      <c r="G449" s="256"/>
      <c r="H449" s="256"/>
      <c r="I449" s="256"/>
      <c r="J449" s="256"/>
      <c r="K449" s="256"/>
      <c r="L449" s="256"/>
      <c r="M449" s="256"/>
    </row>
    <row r="450" spans="2:13" x14ac:dyDescent="0.25">
      <c r="B450" s="266"/>
      <c r="C450" s="270"/>
      <c r="D450" s="270"/>
      <c r="E450" s="267"/>
      <c r="F450" s="268"/>
      <c r="G450" s="256"/>
      <c r="H450" s="256"/>
      <c r="I450" s="256"/>
      <c r="J450" s="256"/>
      <c r="K450" s="256"/>
      <c r="L450" s="256"/>
      <c r="M450" s="256"/>
    </row>
    <row r="451" spans="2:13" x14ac:dyDescent="0.25">
      <c r="B451" s="266"/>
      <c r="C451" s="270"/>
      <c r="D451" s="270"/>
      <c r="E451" s="267"/>
      <c r="F451" s="268"/>
      <c r="G451" s="256"/>
      <c r="H451" s="256"/>
      <c r="I451" s="256"/>
      <c r="J451" s="256"/>
      <c r="K451" s="256"/>
      <c r="L451" s="256"/>
      <c r="M451" s="256"/>
    </row>
    <row r="452" spans="2:13" x14ac:dyDescent="0.25">
      <c r="B452" s="266"/>
      <c r="C452" s="270"/>
      <c r="D452" s="270"/>
      <c r="E452" s="267"/>
      <c r="F452" s="268"/>
      <c r="G452" s="256"/>
      <c r="H452" s="256"/>
      <c r="I452" s="256"/>
      <c r="J452" s="256"/>
      <c r="K452" s="256"/>
      <c r="L452" s="256"/>
      <c r="M452" s="256"/>
    </row>
    <row r="453" spans="2:13" x14ac:dyDescent="0.25">
      <c r="B453" s="266"/>
      <c r="C453" s="270"/>
      <c r="D453" s="270"/>
      <c r="E453" s="267"/>
      <c r="F453" s="268"/>
      <c r="G453" s="256"/>
      <c r="H453" s="256"/>
      <c r="I453" s="256"/>
      <c r="J453" s="256"/>
      <c r="K453" s="256"/>
      <c r="L453" s="256"/>
      <c r="M453" s="256"/>
    </row>
    <row r="454" spans="2:13" x14ac:dyDescent="0.25">
      <c r="B454" s="266"/>
      <c r="C454" s="270"/>
      <c r="D454" s="270"/>
      <c r="E454" s="267"/>
      <c r="F454" s="268"/>
      <c r="G454" s="256"/>
      <c r="H454" s="256"/>
      <c r="I454" s="256"/>
      <c r="J454" s="256"/>
      <c r="K454" s="256"/>
      <c r="L454" s="256"/>
      <c r="M454" s="256"/>
    </row>
    <row r="455" spans="2:13" x14ac:dyDescent="0.25">
      <c r="B455" s="263"/>
      <c r="C455" s="263"/>
      <c r="D455" s="263"/>
      <c r="E455" s="263"/>
      <c r="F455" s="271"/>
      <c r="G455" s="256"/>
      <c r="H455" s="256"/>
      <c r="I455" s="256"/>
      <c r="J455" s="256"/>
      <c r="K455" s="256"/>
      <c r="L455" s="256"/>
      <c r="M455" s="256"/>
    </row>
    <row r="456" spans="2:13" x14ac:dyDescent="0.25">
      <c r="B456" s="256"/>
      <c r="C456" s="256"/>
      <c r="D456" s="256"/>
      <c r="E456" s="256"/>
      <c r="F456" s="256"/>
      <c r="G456" s="256"/>
      <c r="H456" s="256"/>
      <c r="I456" s="256"/>
      <c r="J456" s="256"/>
      <c r="K456" s="256"/>
      <c r="L456" s="256"/>
      <c r="M456" s="256"/>
    </row>
    <row r="457" spans="2:13" x14ac:dyDescent="0.25">
      <c r="B457" s="256"/>
      <c r="C457" s="256"/>
      <c r="D457" s="256"/>
      <c r="E457" s="256"/>
      <c r="F457" s="256"/>
      <c r="G457" s="256"/>
      <c r="H457" s="256"/>
      <c r="I457" s="256"/>
      <c r="J457" s="256"/>
      <c r="K457" s="256"/>
      <c r="L457" s="256"/>
      <c r="M457" s="256"/>
    </row>
  </sheetData>
  <mergeCells count="733">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49">
    <dataValidation allowBlank="1" showInputMessage="1" showErrorMessage="1" promptTitle="Benefit Source" prompt="List the benefit source here." sqref="G407:I407 G17:I17 G415:I415 G411:I411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19 G39:I39 G43:I43 G35:I35 G47:I47 G51:I51 G55:I55 G59:I59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5:I15 G63:I63"/>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415 C23 C27 C31 C35 C39 C19 C411 C407 C403 C399 C395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dataValidation type="date" allowBlank="1" showInputMessage="1" showErrorMessage="1" errorTitle="Text Entered Not Valid" error="Please enter date using standardized format MM/DD/YYYY." promptTitle="Event Beginning Date" prompt="Insert event beginning date using the format MM/DD/YYYY here._x000a_" sqref="D415 D23 D27 D31 D35 D39 D19 D43 D47 D51 D57 D59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55 D63">
      <formula1>40179</formula1>
      <formula2>73051</formula2>
    </dataValidation>
    <dataValidation allowBlank="1" showInputMessage="1" showErrorMessage="1" promptTitle="Location " prompt="List location of event here." sqref="F415 F23 F27 F31 F35 F39 F19 F43 F47 F51 F55 F59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63"/>
    <dataValidation allowBlank="1" showInputMessage="1" showErrorMessage="1" promptTitle="Traveler Title" prompt="List traveler's title here." sqref="B417 B25 B21 B33 B37 B41 B29 B45 B49 B53 B57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61"/>
    <dataValidation allowBlank="1" showInputMessage="1" showErrorMessage="1" promptTitle="Event Sponsor" prompt="List the event sponsor here." sqref="C417 C25 C29 C33 C37 C41 C45 C21 C49 C53 C57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61"/>
    <dataValidation type="date" allowBlank="1" showInputMessage="1" showErrorMessage="1" errorTitle="Data Entry Error" error="Please enter date using MM/DD/YYYY" promptTitle="Event Ending Date" prompt="List Event ending date here using the format MM/DD/YYYY." sqref="D417 D25 D29 D33 D37 D41 D45 D21 D49 D53 D413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61">
      <formula1>40179</formula1>
      <formula2>73051</formula2>
    </dataValidation>
    <dataValidation allowBlank="1" showInputMessage="1" showErrorMessage="1" promptTitle="Travel Date(s)" prompt="List the dates of travel here expressed in the format MM/DD/YYYY-MM/DD/YYYY." sqref="F417 F25 F29 F33 F37 F41 F45 F21 F49 F53 F57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61"/>
    <dataValidation allowBlank="1" showInputMessage="1" showErrorMessage="1" promptTitle="Benefit#1 Description" prompt="Benefit Description for Entry #1 is listed here." sqref="J15 J410:J411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18:J19"/>
    <dataValidation allowBlank="1" showInputMessage="1" showErrorMessage="1" promptTitle="Benefit #1 Total Amount" prompt="The total amount of Benefit #1 is entered here." sqref="M414:M415 M18:M19 M22:M27 M29:M32 M34:M36 M38:M40 M42:M4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5:M64"/>
    <dataValidation allowBlank="1" showInputMessage="1" showErrorMessage="1" promptTitle="Benefit #2 Description" prompt="Benefit #2 description is listed here" sqref="J16 J412 J24 J28 J32 J36 J40 J44 J48 J52 J56 J60 J64 J68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20"/>
    <dataValidation allowBlank="1" showInputMessage="1" showErrorMessage="1" promptTitle="Benefit #2 Total Amount" prompt="The total amount of Benefit #2 is entered here." sqref="M416 M20 M28 M412 M408 M404 M44 M400 M396 M392 M388 M38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dataValidation allowBlank="1" showInputMessage="1" showErrorMessage="1" promptTitle="Benefit #3 Total Amount" prompt="The total amount of Benefit #3 is entered here." sqref="M417 M21 M413 M33 M37 M41 M409 M405 M401 M397 M393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dataValidation allowBlank="1" showInputMessage="1" showErrorMessage="1" promptTitle="Benefit #3 Description" prompt="Benefit #3 description is listed here" sqref="J17 J413 J25 J29 J33 J37 J41 J45 J49 J53 J57 J61 J65 J69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21"/>
    <dataValidation allowBlank="1" showInputMessage="1" showErrorMessage="1" promptTitle="Benefit #1--Payment by Check" prompt="If there is a benefit #1 and it was paid by check, mark an x in this cell._x000a_" sqref="K414:K415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8:K19"/>
    <dataValidation allowBlank="1" showInputMessage="1" showErrorMessage="1" promptTitle="Benefit #2--Payment by Check" prompt="If there is a benefit #2 and it was paid by check, mark an x in this cell._x000a_" sqref="K416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20"/>
    <dataValidation allowBlank="1" showInputMessage="1" showErrorMessage="1" promptTitle="Benefit #3--Payment by Check" prompt="If there is a benefit #3 and it was paid by check, mark an x in this cell._x000a_" sqref="K417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21"/>
    <dataValidation allowBlank="1" showInputMessage="1" showErrorMessage="1" promptTitle="Benefit #1- Payment in-kind" prompt="If there is a benefit #1 and it was paid in-kind, mark this box with an  x._x000a_" sqref="L414:L415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18:L19"/>
    <dataValidation allowBlank="1" showInputMessage="1" showErrorMessage="1" promptTitle="Benefit #2- Payment in-kind" prompt="If there is a benefit #2 and it was paid in-kind, mark this box with an  x._x000a_" sqref="L416 L24 L28 L32 L36 L40 L44 L20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dataValidation allowBlank="1" showInputMessage="1" showErrorMessage="1" promptTitle="Benefit #3- Payment in-kind" prompt="If there is a benefit #3 and it was paid in-kind, mark this box with an  x._x000a_" sqref="L417 L25 L29 L33 L37 L41 L45 L21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8:L49"/>
    <dataValidation allowBlank="1" showInputMessage="1" showErrorMessage="1" promptTitle="Next Traveler Name " prompt="List traveler's first and last name here." sqref="B23 C446 B31 B35 B39 B27 B43 B47 B51 B55 B59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63"/>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7"/>
  <sheetViews>
    <sheetView topLeftCell="A125" workbookViewId="0">
      <selection activeCell="C28" sqref="C28"/>
    </sheetView>
  </sheetViews>
  <sheetFormatPr defaultColWidth="8.88671875" defaultRowHeight="13.2" x14ac:dyDescent="0.25"/>
  <cols>
    <col min="1" max="1" width="3.88671875" style="73" customWidth="1"/>
    <col min="2" max="2" width="16.109375" style="73" customWidth="1"/>
    <col min="3" max="3" width="17.6640625" style="73" customWidth="1"/>
    <col min="4" max="4" width="14.44140625" style="73" customWidth="1"/>
    <col min="5" max="5" width="18.6640625" style="73" hidden="1" customWidth="1"/>
    <col min="6" max="6" width="17.109375" style="73" customWidth="1"/>
    <col min="7" max="7" width="3" style="73" customWidth="1"/>
    <col min="8" max="8" width="11.33203125" style="73" customWidth="1"/>
    <col min="9" max="9" width="3" style="73" customWidth="1"/>
    <col min="10" max="10" width="12.33203125" style="73" customWidth="1"/>
    <col min="11" max="11" width="9.109375" style="73" customWidth="1"/>
    <col min="12" max="12" width="8.88671875" style="73" customWidth="1"/>
    <col min="13" max="13" width="12.33203125" style="73" bestFit="1" customWidth="1"/>
    <col min="14" max="14" width="0.109375" style="73" customWidth="1"/>
    <col min="15" max="15" width="8.88671875" style="73"/>
    <col min="16" max="16" width="20.33203125" style="73" bestFit="1" customWidth="1"/>
    <col min="17" max="20" width="8.88671875" style="73"/>
    <col min="21" max="21" width="9.44140625" style="73" customWidth="1"/>
    <col min="22" max="22" width="13.6640625" style="47" customWidth="1"/>
    <col min="23" max="16384" width="8.88671875" style="73"/>
  </cols>
  <sheetData>
    <row r="1" spans="1:19" s="73" customFormat="1" hidden="1" x14ac:dyDescent="0.25"/>
    <row r="2" spans="1:19" s="73" customFormat="1" x14ac:dyDescent="0.25">
      <c r="J2" s="366" t="s">
        <v>26</v>
      </c>
      <c r="K2" s="367"/>
      <c r="L2" s="367"/>
      <c r="M2" s="367"/>
      <c r="P2" s="369"/>
      <c r="Q2" s="369"/>
      <c r="R2" s="369"/>
      <c r="S2" s="369"/>
    </row>
    <row r="3" spans="1:19" s="73" customFormat="1" x14ac:dyDescent="0.25">
      <c r="J3" s="367"/>
      <c r="K3" s="367"/>
      <c r="L3" s="367"/>
      <c r="M3" s="367"/>
      <c r="P3" s="370"/>
      <c r="Q3" s="370"/>
      <c r="R3" s="370"/>
      <c r="S3" s="370"/>
    </row>
    <row r="4" spans="1:19" s="73" customFormat="1" ht="13.8" thickBot="1" x14ac:dyDescent="0.3">
      <c r="A4" s="78"/>
      <c r="B4" s="78"/>
      <c r="C4" s="78"/>
      <c r="D4" s="78"/>
      <c r="E4" s="78"/>
      <c r="F4" s="78"/>
      <c r="G4" s="78"/>
      <c r="H4" s="78"/>
      <c r="I4" s="78"/>
      <c r="J4" s="368"/>
      <c r="K4" s="368"/>
      <c r="L4" s="368"/>
      <c r="M4" s="368"/>
      <c r="P4" s="371"/>
      <c r="Q4" s="371"/>
      <c r="R4" s="371"/>
      <c r="S4" s="371"/>
    </row>
    <row r="5" spans="1:19" s="73" customFormat="1" ht="30" customHeight="1" thickTop="1" thickBot="1" x14ac:dyDescent="0.3">
      <c r="A5" s="372" t="s">
        <v>1090</v>
      </c>
      <c r="B5" s="373"/>
      <c r="C5" s="373"/>
      <c r="D5" s="373"/>
      <c r="E5" s="373"/>
      <c r="F5" s="373"/>
      <c r="G5" s="373"/>
      <c r="H5" s="373"/>
      <c r="I5" s="373"/>
      <c r="J5" s="373"/>
      <c r="K5" s="373"/>
      <c r="L5" s="373"/>
      <c r="M5" s="373"/>
      <c r="N5" s="16"/>
      <c r="O5" s="78"/>
      <c r="Q5" s="5"/>
    </row>
    <row r="6" spans="1:19" s="73" customFormat="1" ht="13.5" customHeight="1" thickTop="1" x14ac:dyDescent="0.25">
      <c r="A6" s="374" t="s">
        <v>5</v>
      </c>
      <c r="B6" s="376" t="s">
        <v>36</v>
      </c>
      <c r="C6" s="377"/>
      <c r="D6" s="377"/>
      <c r="E6" s="377"/>
      <c r="F6" s="377"/>
      <c r="G6" s="377"/>
      <c r="H6" s="377"/>
      <c r="I6" s="377"/>
      <c r="J6" s="378"/>
      <c r="K6" s="17" t="s">
        <v>14</v>
      </c>
      <c r="L6" s="17" t="s">
        <v>6</v>
      </c>
      <c r="M6" s="17" t="s">
        <v>13</v>
      </c>
      <c r="N6" s="6"/>
      <c r="O6" s="78"/>
    </row>
    <row r="7" spans="1:19" s="73" customFormat="1" ht="20.25" customHeight="1" thickBot="1" x14ac:dyDescent="0.3">
      <c r="A7" s="374"/>
      <c r="B7" s="379"/>
      <c r="C7" s="380"/>
      <c r="D7" s="380"/>
      <c r="E7" s="380"/>
      <c r="F7" s="380"/>
      <c r="G7" s="380"/>
      <c r="H7" s="380"/>
      <c r="I7" s="380"/>
      <c r="J7" s="381"/>
      <c r="K7" s="36">
        <v>1</v>
      </c>
      <c r="L7" s="37">
        <v>1</v>
      </c>
      <c r="M7" s="38">
        <v>2019</v>
      </c>
      <c r="N7" s="39"/>
      <c r="O7" s="78"/>
    </row>
    <row r="8" spans="1:19" s="73" customFormat="1" ht="27.75" customHeight="1" thickTop="1" thickBot="1" x14ac:dyDescent="0.3">
      <c r="A8" s="374"/>
      <c r="B8" s="382" t="s">
        <v>21</v>
      </c>
      <c r="C8" s="383"/>
      <c r="D8" s="383"/>
      <c r="E8" s="383"/>
      <c r="F8" s="383"/>
      <c r="G8" s="384"/>
      <c r="H8" s="384"/>
      <c r="I8" s="384"/>
      <c r="J8" s="384"/>
      <c r="K8" s="384"/>
      <c r="L8" s="383"/>
      <c r="M8" s="383"/>
      <c r="N8" s="385"/>
      <c r="O8" s="78"/>
    </row>
    <row r="9" spans="1:19" s="73" customFormat="1" ht="18" customHeight="1" thickTop="1" x14ac:dyDescent="0.3">
      <c r="A9" s="374"/>
      <c r="B9" s="386" t="s">
        <v>40</v>
      </c>
      <c r="C9" s="361"/>
      <c r="D9" s="361"/>
      <c r="E9" s="361"/>
      <c r="F9" s="361"/>
      <c r="G9" s="387"/>
      <c r="H9" s="344" t="str">
        <f>"REPORTING PERIOD: "&amp;Q422</f>
        <v>REPORTING PERIOD: OCTOBER 1, 2018- MARCH 31, 2019</v>
      </c>
      <c r="I9" s="347" t="s">
        <v>44</v>
      </c>
      <c r="J9" s="350" t="str">
        <f>"REPORTING PERIOD: "&amp;Q423</f>
        <v>REPORTING PERIOD: APRIL 1 - SEPTEMBER 30, 2019</v>
      </c>
      <c r="K9" s="353"/>
      <c r="L9" s="356" t="s">
        <v>4</v>
      </c>
      <c r="M9" s="357"/>
      <c r="N9" s="18"/>
      <c r="O9" s="15"/>
      <c r="P9" s="78"/>
    </row>
    <row r="10" spans="1:19" s="73" customFormat="1" ht="15.75" customHeight="1" x14ac:dyDescent="0.25">
      <c r="A10" s="374"/>
      <c r="B10" s="360" t="s">
        <v>59</v>
      </c>
      <c r="C10" s="361"/>
      <c r="D10" s="361"/>
      <c r="E10" s="361"/>
      <c r="F10" s="362"/>
      <c r="G10" s="388"/>
      <c r="H10" s="345"/>
      <c r="I10" s="348"/>
      <c r="J10" s="351"/>
      <c r="K10" s="354"/>
      <c r="L10" s="356"/>
      <c r="M10" s="357"/>
      <c r="N10" s="18"/>
      <c r="O10" s="15"/>
      <c r="P10" s="78"/>
    </row>
    <row r="11" spans="1:19" s="73" customFormat="1" ht="26.25" customHeight="1" thickBot="1" x14ac:dyDescent="0.3">
      <c r="A11" s="374"/>
      <c r="B11" s="34" t="s">
        <v>15</v>
      </c>
      <c r="C11" s="35" t="s">
        <v>319</v>
      </c>
      <c r="D11" s="363" t="s">
        <v>1089</v>
      </c>
      <c r="E11" s="364"/>
      <c r="F11" s="365"/>
      <c r="G11" s="389"/>
      <c r="H11" s="346"/>
      <c r="I11" s="349"/>
      <c r="J11" s="352"/>
      <c r="K11" s="355"/>
      <c r="L11" s="358"/>
      <c r="M11" s="359"/>
      <c r="N11" s="19"/>
      <c r="O11" s="15"/>
      <c r="P11" s="78"/>
    </row>
    <row r="12" spans="1:19" s="73" customFormat="1" ht="13.8" thickTop="1" x14ac:dyDescent="0.25">
      <c r="A12" s="374"/>
      <c r="B12" s="328" t="s">
        <v>20</v>
      </c>
      <c r="C12" s="330" t="s">
        <v>23</v>
      </c>
      <c r="D12" s="332" t="s">
        <v>16</v>
      </c>
      <c r="E12" s="334" t="s">
        <v>10</v>
      </c>
      <c r="F12" s="335"/>
      <c r="G12" s="338" t="s">
        <v>24</v>
      </c>
      <c r="H12" s="339"/>
      <c r="I12" s="340"/>
      <c r="J12" s="330" t="s">
        <v>25</v>
      </c>
      <c r="K12" s="390" t="s">
        <v>28</v>
      </c>
      <c r="L12" s="392" t="s">
        <v>27</v>
      </c>
      <c r="M12" s="332" t="s">
        <v>3</v>
      </c>
      <c r="N12" s="20"/>
      <c r="O12" s="78"/>
    </row>
    <row r="13" spans="1:19" s="73" customFormat="1" ht="34.5" customHeight="1" thickBot="1" x14ac:dyDescent="0.3">
      <c r="A13" s="375"/>
      <c r="B13" s="329"/>
      <c r="C13" s="331"/>
      <c r="D13" s="333"/>
      <c r="E13" s="336"/>
      <c r="F13" s="337"/>
      <c r="G13" s="341"/>
      <c r="H13" s="342"/>
      <c r="I13" s="343"/>
      <c r="J13" s="394"/>
      <c r="K13" s="391"/>
      <c r="L13" s="393"/>
      <c r="M13" s="394"/>
      <c r="N13" s="21"/>
      <c r="O13" s="78"/>
      <c r="S13" s="73" t="s">
        <v>47</v>
      </c>
    </row>
    <row r="14" spans="1:19" s="73" customFormat="1" ht="21.6" thickTop="1" thickBot="1" x14ac:dyDescent="0.3">
      <c r="A14" s="317" t="s">
        <v>7</v>
      </c>
      <c r="B14" s="76" t="s">
        <v>29</v>
      </c>
      <c r="C14" s="76" t="s">
        <v>31</v>
      </c>
      <c r="D14" s="76" t="s">
        <v>18</v>
      </c>
      <c r="E14" s="320" t="s">
        <v>33</v>
      </c>
      <c r="F14" s="320"/>
      <c r="G14" s="293" t="s">
        <v>24</v>
      </c>
      <c r="H14" s="294"/>
      <c r="I14" s="45"/>
      <c r="J14" s="52"/>
      <c r="K14" s="52"/>
      <c r="L14" s="52"/>
      <c r="M14" s="52"/>
      <c r="N14" s="2"/>
    </row>
    <row r="15" spans="1:19" s="73" customFormat="1" ht="21" customHeight="1" thickBot="1" x14ac:dyDescent="0.3">
      <c r="A15" s="318"/>
      <c r="B15" s="53" t="s">
        <v>42</v>
      </c>
      <c r="C15" s="53" t="s">
        <v>19</v>
      </c>
      <c r="D15" s="54">
        <v>40766</v>
      </c>
      <c r="E15" s="55"/>
      <c r="F15" s="56" t="s">
        <v>11</v>
      </c>
      <c r="G15" s="321" t="s">
        <v>35</v>
      </c>
      <c r="H15" s="322"/>
      <c r="I15" s="323"/>
      <c r="J15" s="40" t="s">
        <v>37</v>
      </c>
      <c r="K15" s="57"/>
      <c r="L15" s="58" t="s">
        <v>1</v>
      </c>
      <c r="M15" s="59">
        <v>280</v>
      </c>
      <c r="N15" s="2"/>
      <c r="O15" s="78"/>
    </row>
    <row r="16" spans="1:19" s="73" customFormat="1" ht="21" thickBot="1" x14ac:dyDescent="0.3">
      <c r="A16" s="318"/>
      <c r="B16" s="77" t="s">
        <v>30</v>
      </c>
      <c r="C16" s="77" t="s">
        <v>32</v>
      </c>
      <c r="D16" s="77" t="s">
        <v>17</v>
      </c>
      <c r="E16" s="324" t="s">
        <v>34</v>
      </c>
      <c r="F16" s="324"/>
      <c r="G16" s="325"/>
      <c r="H16" s="326"/>
      <c r="I16" s="327"/>
      <c r="J16" s="12" t="s">
        <v>38</v>
      </c>
      <c r="K16" s="58" t="s">
        <v>1</v>
      </c>
      <c r="L16" s="60"/>
      <c r="M16" s="61">
        <v>825</v>
      </c>
      <c r="N16" s="20"/>
    </row>
    <row r="17" spans="1:22" ht="13.8" thickBot="1" x14ac:dyDescent="0.3">
      <c r="A17" s="319"/>
      <c r="B17" s="62" t="s">
        <v>8</v>
      </c>
      <c r="C17" s="62" t="s">
        <v>9</v>
      </c>
      <c r="D17" s="54">
        <v>40767</v>
      </c>
      <c r="E17" s="63" t="s">
        <v>2</v>
      </c>
      <c r="F17" s="56" t="s">
        <v>12</v>
      </c>
      <c r="G17" s="302"/>
      <c r="H17" s="303"/>
      <c r="I17" s="304"/>
      <c r="J17" s="12" t="s">
        <v>39</v>
      </c>
      <c r="K17" s="64"/>
      <c r="L17" s="64" t="s">
        <v>1</v>
      </c>
      <c r="M17" s="65">
        <v>120</v>
      </c>
      <c r="N17" s="2"/>
      <c r="V17" s="73"/>
    </row>
    <row r="18" spans="1:22" ht="23.25" customHeight="1" thickTop="1" x14ac:dyDescent="0.25">
      <c r="A18" s="290">
        <f>1</f>
        <v>1</v>
      </c>
      <c r="B18" s="74" t="s">
        <v>29</v>
      </c>
      <c r="C18" s="74" t="s">
        <v>31</v>
      </c>
      <c r="D18" s="74" t="s">
        <v>18</v>
      </c>
      <c r="E18" s="293" t="s">
        <v>33</v>
      </c>
      <c r="F18" s="293"/>
      <c r="G18" s="309" t="s">
        <v>24</v>
      </c>
      <c r="H18" s="310"/>
      <c r="I18" s="311"/>
      <c r="J18" s="42" t="s">
        <v>0</v>
      </c>
      <c r="K18" s="43"/>
      <c r="L18" s="43"/>
      <c r="M18" s="44"/>
      <c r="N18" s="2"/>
      <c r="V18" s="48"/>
    </row>
    <row r="19" spans="1:22" ht="33" customHeight="1" x14ac:dyDescent="0.25">
      <c r="A19" s="307"/>
      <c r="B19" s="7" t="s">
        <v>1084</v>
      </c>
      <c r="C19" s="7" t="s">
        <v>1085</v>
      </c>
      <c r="D19" s="4">
        <v>43597</v>
      </c>
      <c r="E19" s="7"/>
      <c r="F19" s="7" t="s">
        <v>817</v>
      </c>
      <c r="G19" s="295" t="s">
        <v>1086</v>
      </c>
      <c r="H19" s="296"/>
      <c r="I19" s="297"/>
      <c r="J19" s="40" t="s">
        <v>37</v>
      </c>
      <c r="K19" s="40"/>
      <c r="L19" s="85" t="s">
        <v>44</v>
      </c>
      <c r="M19" s="95">
        <f>5*152</f>
        <v>760</v>
      </c>
      <c r="N19" s="2"/>
      <c r="V19" s="49"/>
    </row>
    <row r="20" spans="1:22" ht="20.399999999999999" x14ac:dyDescent="0.25">
      <c r="A20" s="307"/>
      <c r="B20" s="179" t="s">
        <v>30</v>
      </c>
      <c r="C20" s="179" t="s">
        <v>32</v>
      </c>
      <c r="D20" s="179" t="s">
        <v>17</v>
      </c>
      <c r="E20" s="298" t="s">
        <v>34</v>
      </c>
      <c r="F20" s="298"/>
      <c r="G20" s="299"/>
      <c r="H20" s="300"/>
      <c r="I20" s="301"/>
      <c r="J20" s="12" t="s">
        <v>38</v>
      </c>
      <c r="K20" s="13"/>
      <c r="L20" s="86" t="s">
        <v>44</v>
      </c>
      <c r="M20" s="96">
        <v>553</v>
      </c>
      <c r="N20" s="2"/>
      <c r="V20" s="50"/>
    </row>
    <row r="21" spans="1:22" ht="21" thickBot="1" x14ac:dyDescent="0.3">
      <c r="A21" s="308"/>
      <c r="B21" s="8" t="s">
        <v>1087</v>
      </c>
      <c r="C21" s="8" t="s">
        <v>1086</v>
      </c>
      <c r="D21" s="80">
        <v>43602</v>
      </c>
      <c r="E21" s="10" t="s">
        <v>2</v>
      </c>
      <c r="F21" s="11" t="s">
        <v>1088</v>
      </c>
      <c r="G21" s="302"/>
      <c r="H21" s="303"/>
      <c r="I21" s="304"/>
      <c r="J21" s="12" t="s">
        <v>39</v>
      </c>
      <c r="K21" s="13"/>
      <c r="L21" s="86"/>
      <c r="M21" s="96"/>
      <c r="N21" s="2"/>
      <c r="V21" s="50"/>
    </row>
    <row r="22" spans="1:22" ht="21.6" thickTop="1" thickBot="1" x14ac:dyDescent="0.3">
      <c r="A22" s="290">
        <f>A18+1</f>
        <v>2</v>
      </c>
      <c r="B22" s="74" t="s">
        <v>29</v>
      </c>
      <c r="C22" s="74" t="s">
        <v>31</v>
      </c>
      <c r="D22" s="74" t="s">
        <v>18</v>
      </c>
      <c r="E22" s="293" t="s">
        <v>33</v>
      </c>
      <c r="F22" s="293"/>
      <c r="G22" s="293" t="s">
        <v>24</v>
      </c>
      <c r="H22" s="294"/>
      <c r="I22" s="45"/>
      <c r="J22" s="42" t="s">
        <v>0</v>
      </c>
      <c r="K22" s="43"/>
      <c r="L22" s="43"/>
      <c r="M22" s="44"/>
      <c r="N22" s="2"/>
      <c r="V22" s="50"/>
    </row>
    <row r="23" spans="1:22" ht="21" thickBot="1" x14ac:dyDescent="0.3">
      <c r="A23" s="291"/>
      <c r="B23" s="7" t="s">
        <v>1084</v>
      </c>
      <c r="C23" s="7" t="s">
        <v>1091</v>
      </c>
      <c r="D23" s="181">
        <v>43698</v>
      </c>
      <c r="E23" s="7"/>
      <c r="F23" s="7" t="s">
        <v>817</v>
      </c>
      <c r="G23" s="295" t="s">
        <v>1092</v>
      </c>
      <c r="H23" s="296"/>
      <c r="I23" s="297"/>
      <c r="J23" s="40" t="s">
        <v>37</v>
      </c>
      <c r="K23" s="227"/>
      <c r="L23" s="194" t="s">
        <v>44</v>
      </c>
      <c r="M23" s="95">
        <f>6*94</f>
        <v>564</v>
      </c>
      <c r="N23" s="2"/>
      <c r="V23" s="50"/>
    </row>
    <row r="24" spans="1:22" ht="21" thickBot="1" x14ac:dyDescent="0.3">
      <c r="A24" s="291"/>
      <c r="B24" s="179" t="s">
        <v>30</v>
      </c>
      <c r="C24" s="179" t="s">
        <v>32</v>
      </c>
      <c r="D24" s="179" t="s">
        <v>17</v>
      </c>
      <c r="E24" s="298" t="s">
        <v>34</v>
      </c>
      <c r="F24" s="298"/>
      <c r="G24" s="299"/>
      <c r="H24" s="300"/>
      <c r="I24" s="301"/>
      <c r="J24" s="12" t="s">
        <v>38</v>
      </c>
      <c r="K24" s="253"/>
      <c r="L24" s="194" t="s">
        <v>44</v>
      </c>
      <c r="M24" s="96">
        <v>453</v>
      </c>
      <c r="N24" s="2"/>
      <c r="V24" s="50"/>
    </row>
    <row r="25" spans="1:22" ht="21" thickBot="1" x14ac:dyDescent="0.3">
      <c r="A25" s="292"/>
      <c r="B25" s="8" t="s">
        <v>1087</v>
      </c>
      <c r="C25" s="8" t="s">
        <v>1092</v>
      </c>
      <c r="D25" s="186">
        <v>43704</v>
      </c>
      <c r="E25" s="10" t="s">
        <v>2</v>
      </c>
      <c r="F25" s="187" t="s">
        <v>1093</v>
      </c>
      <c r="G25" s="302"/>
      <c r="H25" s="303"/>
      <c r="I25" s="304"/>
      <c r="J25" s="12" t="s">
        <v>39</v>
      </c>
      <c r="K25" s="253"/>
      <c r="L25" s="194"/>
      <c r="M25" s="96"/>
      <c r="N25" s="2"/>
      <c r="V25" s="50"/>
    </row>
    <row r="26" spans="1:22" ht="36.75" customHeight="1" thickTop="1" thickBot="1" x14ac:dyDescent="0.3">
      <c r="A26" s="290">
        <f>A22+1</f>
        <v>3</v>
      </c>
      <c r="B26" s="74" t="s">
        <v>29</v>
      </c>
      <c r="C26" s="74" t="s">
        <v>31</v>
      </c>
      <c r="D26" s="74" t="s">
        <v>18</v>
      </c>
      <c r="E26" s="293" t="s">
        <v>33</v>
      </c>
      <c r="F26" s="293"/>
      <c r="G26" s="293" t="s">
        <v>24</v>
      </c>
      <c r="H26" s="294"/>
      <c r="I26" s="45"/>
      <c r="J26" s="42" t="s">
        <v>0</v>
      </c>
      <c r="K26" s="43"/>
      <c r="L26" s="43"/>
      <c r="M26" s="44"/>
      <c r="N26" s="2"/>
      <c r="V26" s="50"/>
    </row>
    <row r="27" spans="1:22" ht="27" customHeight="1" thickBot="1" x14ac:dyDescent="0.3">
      <c r="A27" s="291"/>
      <c r="B27" s="7" t="s">
        <v>1094</v>
      </c>
      <c r="C27" s="7" t="s">
        <v>1095</v>
      </c>
      <c r="D27" s="4">
        <v>43602</v>
      </c>
      <c r="E27" s="7"/>
      <c r="F27" s="7" t="s">
        <v>1096</v>
      </c>
      <c r="G27" s="295" t="s">
        <v>1097</v>
      </c>
      <c r="H27" s="296"/>
      <c r="I27" s="297"/>
      <c r="J27" s="40" t="s">
        <v>37</v>
      </c>
      <c r="K27" s="40"/>
      <c r="L27" s="85" t="s">
        <v>44</v>
      </c>
      <c r="M27" s="95">
        <f>5*132</f>
        <v>660</v>
      </c>
      <c r="N27" s="2"/>
      <c r="V27" s="50"/>
    </row>
    <row r="28" spans="1:22" ht="21" thickBot="1" x14ac:dyDescent="0.3">
      <c r="A28" s="291"/>
      <c r="B28" s="179" t="s">
        <v>30</v>
      </c>
      <c r="C28" s="179" t="s">
        <v>32</v>
      </c>
      <c r="D28" s="179" t="s">
        <v>17</v>
      </c>
      <c r="E28" s="298" t="s">
        <v>34</v>
      </c>
      <c r="F28" s="298"/>
      <c r="G28" s="299"/>
      <c r="H28" s="300"/>
      <c r="I28" s="301"/>
      <c r="J28" s="12" t="s">
        <v>38</v>
      </c>
      <c r="K28" s="13"/>
      <c r="L28" s="86" t="s">
        <v>44</v>
      </c>
      <c r="M28" s="96">
        <v>1665</v>
      </c>
      <c r="N28" s="2"/>
      <c r="V28" s="50"/>
    </row>
    <row r="29" spans="1:22" ht="21" thickBot="1" x14ac:dyDescent="0.3">
      <c r="A29" s="292"/>
      <c r="B29" s="8" t="s">
        <v>1099</v>
      </c>
      <c r="C29" s="8" t="s">
        <v>1097</v>
      </c>
      <c r="D29" s="80">
        <v>43613</v>
      </c>
      <c r="E29" s="10" t="s">
        <v>2</v>
      </c>
      <c r="F29" s="11" t="s">
        <v>1098</v>
      </c>
      <c r="G29" s="302"/>
      <c r="H29" s="303"/>
      <c r="I29" s="304"/>
      <c r="J29" s="12" t="s">
        <v>39</v>
      </c>
      <c r="K29" s="13"/>
      <c r="L29" s="86"/>
      <c r="M29" s="96"/>
      <c r="N29" s="2"/>
      <c r="V29" s="50"/>
    </row>
    <row r="30" spans="1:22" ht="21.6" thickTop="1" thickBot="1" x14ac:dyDescent="0.3">
      <c r="A30" s="290">
        <f t="shared" ref="A30" si="0">A26+1</f>
        <v>4</v>
      </c>
      <c r="B30" s="74" t="s">
        <v>29</v>
      </c>
      <c r="C30" s="74" t="s">
        <v>31</v>
      </c>
      <c r="D30" s="74" t="s">
        <v>18</v>
      </c>
      <c r="E30" s="293" t="s">
        <v>33</v>
      </c>
      <c r="F30" s="293"/>
      <c r="G30" s="293" t="s">
        <v>24</v>
      </c>
      <c r="H30" s="294"/>
      <c r="I30" s="45"/>
      <c r="J30" s="42" t="s">
        <v>0</v>
      </c>
      <c r="K30" s="43"/>
      <c r="L30" s="43"/>
      <c r="M30" s="44"/>
      <c r="N30" s="2"/>
      <c r="V30" s="50"/>
    </row>
    <row r="31" spans="1:22" ht="39.75" customHeight="1" thickBot="1" x14ac:dyDescent="0.3">
      <c r="A31" s="291"/>
      <c r="B31" s="7" t="s">
        <v>1100</v>
      </c>
      <c r="C31" s="7" t="s">
        <v>1029</v>
      </c>
      <c r="D31" s="4">
        <v>43626</v>
      </c>
      <c r="E31" s="7"/>
      <c r="F31" s="7" t="s">
        <v>1101</v>
      </c>
      <c r="G31" s="295" t="s">
        <v>1102</v>
      </c>
      <c r="H31" s="296"/>
      <c r="I31" s="297"/>
      <c r="J31" s="40" t="s">
        <v>37</v>
      </c>
      <c r="K31" s="40"/>
      <c r="L31" s="85" t="s">
        <v>44</v>
      </c>
      <c r="M31" s="95">
        <f>209+121.76+121.76+121.76+112.54+112.54+112.54</f>
        <v>911.89999999999986</v>
      </c>
      <c r="N31" s="2"/>
      <c r="V31" s="50"/>
    </row>
    <row r="32" spans="1:22" ht="21" thickBot="1" x14ac:dyDescent="0.3">
      <c r="A32" s="291"/>
      <c r="B32" s="179" t="s">
        <v>30</v>
      </c>
      <c r="C32" s="179" t="s">
        <v>32</v>
      </c>
      <c r="D32" s="179" t="s">
        <v>17</v>
      </c>
      <c r="E32" s="298" t="s">
        <v>34</v>
      </c>
      <c r="F32" s="298"/>
      <c r="G32" s="299"/>
      <c r="H32" s="300"/>
      <c r="I32" s="301"/>
      <c r="J32" s="12" t="s">
        <v>38</v>
      </c>
      <c r="K32" s="13"/>
      <c r="L32" s="86" t="s">
        <v>44</v>
      </c>
      <c r="M32" s="96">
        <v>1950</v>
      </c>
      <c r="N32" s="2"/>
      <c r="V32" s="50"/>
    </row>
    <row r="33" spans="1:22" ht="31.2" thickBot="1" x14ac:dyDescent="0.3">
      <c r="A33" s="292"/>
      <c r="B33" s="8" t="s">
        <v>1103</v>
      </c>
      <c r="C33" s="8" t="s">
        <v>1102</v>
      </c>
      <c r="D33" s="80">
        <v>43632</v>
      </c>
      <c r="E33" s="10" t="s">
        <v>2</v>
      </c>
      <c r="F33" s="11" t="s">
        <v>1104</v>
      </c>
      <c r="G33" s="302"/>
      <c r="H33" s="303"/>
      <c r="I33" s="304"/>
      <c r="J33" s="12" t="s">
        <v>39</v>
      </c>
      <c r="K33" s="13"/>
      <c r="L33" s="86"/>
      <c r="M33" s="96"/>
      <c r="N33" s="2"/>
      <c r="V33" s="50"/>
    </row>
    <row r="34" spans="1:22" ht="21.6" thickTop="1" thickBot="1" x14ac:dyDescent="0.3">
      <c r="A34" s="290">
        <f t="shared" ref="A34" si="1">A30+1</f>
        <v>5</v>
      </c>
      <c r="B34" s="74" t="s">
        <v>29</v>
      </c>
      <c r="C34" s="74" t="s">
        <v>31</v>
      </c>
      <c r="D34" s="74" t="s">
        <v>18</v>
      </c>
      <c r="E34" s="293" t="s">
        <v>33</v>
      </c>
      <c r="F34" s="293"/>
      <c r="G34" s="293" t="s">
        <v>24</v>
      </c>
      <c r="H34" s="294"/>
      <c r="I34" s="45"/>
      <c r="J34" s="42" t="s">
        <v>0</v>
      </c>
      <c r="K34" s="43"/>
      <c r="L34" s="43"/>
      <c r="M34" s="44"/>
      <c r="N34" s="2"/>
      <c r="V34" s="50"/>
    </row>
    <row r="35" spans="1:22" ht="31.2" thickBot="1" x14ac:dyDescent="0.3">
      <c r="A35" s="291"/>
      <c r="B35" s="156" t="s">
        <v>1105</v>
      </c>
      <c r="C35" s="7" t="s">
        <v>1106</v>
      </c>
      <c r="D35" s="4">
        <v>43049</v>
      </c>
      <c r="E35" s="7"/>
      <c r="F35" s="7" t="s">
        <v>1107</v>
      </c>
      <c r="G35" s="295" t="s">
        <v>1108</v>
      </c>
      <c r="H35" s="296"/>
      <c r="I35" s="297"/>
      <c r="J35" s="40" t="s">
        <v>37</v>
      </c>
      <c r="K35" s="40"/>
      <c r="L35" s="64"/>
      <c r="M35" s="209"/>
      <c r="N35" s="2"/>
      <c r="V35" s="50"/>
    </row>
    <row r="36" spans="1:22" ht="21" thickBot="1" x14ac:dyDescent="0.3">
      <c r="A36" s="291"/>
      <c r="B36" s="179" t="s">
        <v>30</v>
      </c>
      <c r="C36" s="179" t="s">
        <v>32</v>
      </c>
      <c r="D36" s="179" t="s">
        <v>17</v>
      </c>
      <c r="E36" s="298" t="s">
        <v>34</v>
      </c>
      <c r="F36" s="298"/>
      <c r="G36" s="299" t="s">
        <v>1109</v>
      </c>
      <c r="H36" s="300"/>
      <c r="I36" s="301"/>
      <c r="J36" s="12" t="s">
        <v>38</v>
      </c>
      <c r="K36" s="13"/>
      <c r="L36" s="64" t="s">
        <v>44</v>
      </c>
      <c r="M36" s="209">
        <v>3065</v>
      </c>
      <c r="N36" s="2"/>
      <c r="V36" s="50"/>
    </row>
    <row r="37" spans="1:22" ht="31.2" thickBot="1" x14ac:dyDescent="0.3">
      <c r="A37" s="292"/>
      <c r="B37" s="8" t="s">
        <v>1110</v>
      </c>
      <c r="C37" s="8" t="s">
        <v>1111</v>
      </c>
      <c r="D37" s="80">
        <v>43053</v>
      </c>
      <c r="E37" s="10" t="s">
        <v>2</v>
      </c>
      <c r="F37" s="11" t="s">
        <v>1112</v>
      </c>
      <c r="G37" s="314"/>
      <c r="H37" s="315"/>
      <c r="I37" s="316"/>
      <c r="J37" s="12" t="s">
        <v>39</v>
      </c>
      <c r="K37" s="13"/>
      <c r="L37" s="64" t="s">
        <v>44</v>
      </c>
      <c r="M37" s="209">
        <f>109.5*5</f>
        <v>547.5</v>
      </c>
      <c r="N37" s="2"/>
      <c r="V37" s="50"/>
    </row>
    <row r="38" spans="1:22" ht="21.6" thickTop="1" thickBot="1" x14ac:dyDescent="0.3">
      <c r="A38" s="290">
        <f t="shared" ref="A38" si="2">A34+1</f>
        <v>6</v>
      </c>
      <c r="B38" s="74" t="s">
        <v>29</v>
      </c>
      <c r="C38" s="74" t="s">
        <v>31</v>
      </c>
      <c r="D38" s="74" t="s">
        <v>18</v>
      </c>
      <c r="E38" s="293" t="s">
        <v>33</v>
      </c>
      <c r="F38" s="293"/>
      <c r="G38" s="293" t="s">
        <v>24</v>
      </c>
      <c r="H38" s="294"/>
      <c r="I38" s="45"/>
      <c r="J38" s="42" t="s">
        <v>0</v>
      </c>
      <c r="K38" s="43"/>
      <c r="L38" s="43"/>
      <c r="M38" s="44"/>
      <c r="N38" s="2"/>
      <c r="V38" s="50"/>
    </row>
    <row r="39" spans="1:22" ht="35.25" customHeight="1" thickBot="1" x14ac:dyDescent="0.3">
      <c r="A39" s="291"/>
      <c r="B39" s="7" t="s">
        <v>1113</v>
      </c>
      <c r="C39" s="7" t="s">
        <v>1114</v>
      </c>
      <c r="D39" s="4">
        <v>43617</v>
      </c>
      <c r="E39" s="7"/>
      <c r="F39" s="7" t="s">
        <v>1115</v>
      </c>
      <c r="G39" s="295" t="s">
        <v>1116</v>
      </c>
      <c r="H39" s="296"/>
      <c r="I39" s="297"/>
      <c r="J39" s="40" t="s">
        <v>37</v>
      </c>
      <c r="K39" s="40"/>
      <c r="L39" s="85" t="s">
        <v>44</v>
      </c>
      <c r="M39" s="95">
        <f>5*167+174</f>
        <v>1009</v>
      </c>
      <c r="N39" s="2"/>
      <c r="V39" s="50"/>
    </row>
    <row r="40" spans="1:22" ht="21" thickBot="1" x14ac:dyDescent="0.3">
      <c r="A40" s="291"/>
      <c r="B40" s="179" t="s">
        <v>30</v>
      </c>
      <c r="C40" s="179" t="s">
        <v>32</v>
      </c>
      <c r="D40" s="179" t="s">
        <v>17</v>
      </c>
      <c r="E40" s="298" t="s">
        <v>34</v>
      </c>
      <c r="F40" s="298"/>
      <c r="G40" s="299"/>
      <c r="H40" s="300"/>
      <c r="I40" s="301"/>
      <c r="J40" s="12" t="s">
        <v>38</v>
      </c>
      <c r="K40" s="13"/>
      <c r="L40" s="86"/>
      <c r="M40" s="96"/>
      <c r="N40" s="2"/>
      <c r="V40" s="50"/>
    </row>
    <row r="41" spans="1:22" ht="21" thickBot="1" x14ac:dyDescent="0.3">
      <c r="A41" s="292"/>
      <c r="B41" s="8" t="s">
        <v>1233</v>
      </c>
      <c r="C41" s="8" t="s">
        <v>1116</v>
      </c>
      <c r="D41" s="80">
        <v>43622</v>
      </c>
      <c r="E41" s="10" t="s">
        <v>2</v>
      </c>
      <c r="F41" s="11" t="s">
        <v>1117</v>
      </c>
      <c r="G41" s="302"/>
      <c r="H41" s="303"/>
      <c r="I41" s="304"/>
      <c r="J41" s="12" t="s">
        <v>39</v>
      </c>
      <c r="K41" s="13"/>
      <c r="L41" s="86"/>
      <c r="M41" s="96"/>
      <c r="N41" s="2"/>
      <c r="V41" s="50"/>
    </row>
    <row r="42" spans="1:22" ht="21.6" thickTop="1" thickBot="1" x14ac:dyDescent="0.3">
      <c r="A42" s="290">
        <f t="shared" ref="A42" si="3">A38+1</f>
        <v>7</v>
      </c>
      <c r="B42" s="74" t="s">
        <v>29</v>
      </c>
      <c r="C42" s="74" t="s">
        <v>31</v>
      </c>
      <c r="D42" s="74" t="s">
        <v>18</v>
      </c>
      <c r="E42" s="293" t="s">
        <v>33</v>
      </c>
      <c r="F42" s="293"/>
      <c r="G42" s="293" t="s">
        <v>24</v>
      </c>
      <c r="H42" s="294"/>
      <c r="I42" s="45"/>
      <c r="J42" s="42" t="s">
        <v>0</v>
      </c>
      <c r="K42" s="43"/>
      <c r="L42" s="43"/>
      <c r="M42" s="44"/>
      <c r="N42" s="2"/>
      <c r="V42" s="50"/>
    </row>
    <row r="43" spans="1:22" ht="21" thickBot="1" x14ac:dyDescent="0.3">
      <c r="A43" s="291"/>
      <c r="B43" s="7" t="s">
        <v>1118</v>
      </c>
      <c r="C43" s="7" t="s">
        <v>1119</v>
      </c>
      <c r="D43" s="4">
        <v>43605</v>
      </c>
      <c r="E43" s="7"/>
      <c r="F43" s="7" t="s">
        <v>1120</v>
      </c>
      <c r="G43" s="295" t="s">
        <v>1121</v>
      </c>
      <c r="H43" s="296"/>
      <c r="I43" s="297"/>
      <c r="J43" s="40" t="s">
        <v>37</v>
      </c>
      <c r="K43" s="40"/>
      <c r="L43" s="85" t="s">
        <v>44</v>
      </c>
      <c r="M43" s="95">
        <f>159*3+10</f>
        <v>487</v>
      </c>
      <c r="N43" s="2"/>
      <c r="V43" s="50"/>
    </row>
    <row r="44" spans="1:22" ht="21" thickBot="1" x14ac:dyDescent="0.3">
      <c r="A44" s="291"/>
      <c r="B44" s="179" t="s">
        <v>30</v>
      </c>
      <c r="C44" s="179" t="s">
        <v>32</v>
      </c>
      <c r="D44" s="179" t="s">
        <v>17</v>
      </c>
      <c r="E44" s="298" t="s">
        <v>34</v>
      </c>
      <c r="F44" s="298"/>
      <c r="G44" s="299"/>
      <c r="H44" s="300"/>
      <c r="I44" s="301"/>
      <c r="J44" s="12" t="s">
        <v>38</v>
      </c>
      <c r="K44" s="13"/>
      <c r="L44" s="86" t="s">
        <v>44</v>
      </c>
      <c r="M44" s="96">
        <f>580+303</f>
        <v>883</v>
      </c>
      <c r="N44" s="2"/>
      <c r="V44" s="50"/>
    </row>
    <row r="45" spans="1:22" ht="31.2" thickBot="1" x14ac:dyDescent="0.3">
      <c r="A45" s="292"/>
      <c r="B45" s="8" t="s">
        <v>1122</v>
      </c>
      <c r="C45" s="8" t="s">
        <v>1123</v>
      </c>
      <c r="D45" s="80">
        <v>43608</v>
      </c>
      <c r="E45" s="10" t="s">
        <v>2</v>
      </c>
      <c r="F45" s="11" t="s">
        <v>828</v>
      </c>
      <c r="G45" s="302"/>
      <c r="H45" s="303"/>
      <c r="I45" s="304"/>
      <c r="J45" s="12" t="s">
        <v>39</v>
      </c>
      <c r="K45" s="13"/>
      <c r="L45" s="86"/>
      <c r="M45" s="96"/>
      <c r="N45" s="2"/>
      <c r="V45" s="50"/>
    </row>
    <row r="46" spans="1:22" ht="21.6" thickTop="1" thickBot="1" x14ac:dyDescent="0.3">
      <c r="A46" s="290">
        <f t="shared" ref="A46" si="4">A42+1</f>
        <v>8</v>
      </c>
      <c r="B46" s="74" t="s">
        <v>29</v>
      </c>
      <c r="C46" s="74" t="s">
        <v>31</v>
      </c>
      <c r="D46" s="74" t="s">
        <v>18</v>
      </c>
      <c r="E46" s="293" t="s">
        <v>33</v>
      </c>
      <c r="F46" s="293"/>
      <c r="G46" s="293" t="s">
        <v>24</v>
      </c>
      <c r="H46" s="294"/>
      <c r="I46" s="45"/>
      <c r="J46" s="42" t="s">
        <v>0</v>
      </c>
      <c r="K46" s="43"/>
      <c r="L46" s="43"/>
      <c r="M46" s="44"/>
      <c r="N46" s="2"/>
      <c r="V46" s="50"/>
    </row>
    <row r="47" spans="1:22" ht="13.8" thickBot="1" x14ac:dyDescent="0.3">
      <c r="A47" s="291"/>
      <c r="B47" s="7" t="s">
        <v>1124</v>
      </c>
      <c r="C47" s="7" t="s">
        <v>1125</v>
      </c>
      <c r="D47" s="4">
        <v>43533</v>
      </c>
      <c r="E47" s="7"/>
      <c r="F47" s="7" t="s">
        <v>1756</v>
      </c>
      <c r="G47" s="295" t="s">
        <v>1126</v>
      </c>
      <c r="H47" s="296"/>
      <c r="I47" s="297"/>
      <c r="J47" s="40" t="s">
        <v>37</v>
      </c>
      <c r="K47" s="40"/>
      <c r="L47" s="85" t="s">
        <v>44</v>
      </c>
      <c r="M47" s="95">
        <f>198*3</f>
        <v>594</v>
      </c>
      <c r="N47" s="2"/>
      <c r="V47" s="50"/>
    </row>
    <row r="48" spans="1:22" ht="21" thickBot="1" x14ac:dyDescent="0.3">
      <c r="A48" s="291"/>
      <c r="B48" s="179" t="s">
        <v>30</v>
      </c>
      <c r="C48" s="179" t="s">
        <v>32</v>
      </c>
      <c r="D48" s="179" t="s">
        <v>17</v>
      </c>
      <c r="E48" s="298" t="s">
        <v>34</v>
      </c>
      <c r="F48" s="298"/>
      <c r="G48" s="299"/>
      <c r="H48" s="300"/>
      <c r="I48" s="301"/>
      <c r="J48" s="12" t="s">
        <v>38</v>
      </c>
      <c r="K48" s="13"/>
      <c r="L48" s="86" t="s">
        <v>44</v>
      </c>
      <c r="M48" s="96">
        <v>667</v>
      </c>
      <c r="N48" s="2"/>
      <c r="V48" s="50"/>
    </row>
    <row r="49" spans="1:22" ht="13.8" thickBot="1" x14ac:dyDescent="0.3">
      <c r="A49" s="292"/>
      <c r="B49" s="8" t="s">
        <v>1127</v>
      </c>
      <c r="C49" s="8" t="s">
        <v>1126</v>
      </c>
      <c r="D49" s="80">
        <v>43540</v>
      </c>
      <c r="E49" s="10" t="s">
        <v>2</v>
      </c>
      <c r="F49" s="11" t="s">
        <v>1128</v>
      </c>
      <c r="G49" s="302"/>
      <c r="H49" s="303"/>
      <c r="I49" s="304"/>
      <c r="J49" s="12" t="s">
        <v>39</v>
      </c>
      <c r="K49" s="13"/>
      <c r="L49" s="86"/>
      <c r="M49" s="96"/>
      <c r="N49" s="2"/>
      <c r="V49" s="50"/>
    </row>
    <row r="50" spans="1:22" ht="21.6" thickTop="1" thickBot="1" x14ac:dyDescent="0.3">
      <c r="A50" s="290">
        <f t="shared" ref="A50" si="5">A46+1</f>
        <v>9</v>
      </c>
      <c r="B50" s="74" t="s">
        <v>29</v>
      </c>
      <c r="C50" s="74" t="s">
        <v>31</v>
      </c>
      <c r="D50" s="74" t="s">
        <v>18</v>
      </c>
      <c r="E50" s="293" t="s">
        <v>33</v>
      </c>
      <c r="F50" s="293"/>
      <c r="G50" s="293" t="s">
        <v>24</v>
      </c>
      <c r="H50" s="294"/>
      <c r="I50" s="45"/>
      <c r="J50" s="42" t="s">
        <v>0</v>
      </c>
      <c r="K50" s="43"/>
      <c r="L50" s="43"/>
      <c r="M50" s="44"/>
      <c r="N50" s="2"/>
      <c r="V50" s="50"/>
    </row>
    <row r="51" spans="1:22" ht="13.8" thickBot="1" x14ac:dyDescent="0.3">
      <c r="A51" s="291"/>
      <c r="B51" s="7" t="s">
        <v>1124</v>
      </c>
      <c r="C51" s="7" t="s">
        <v>1129</v>
      </c>
      <c r="D51" s="4">
        <v>43575</v>
      </c>
      <c r="E51" s="7"/>
      <c r="F51" s="7" t="s">
        <v>1130</v>
      </c>
      <c r="G51" s="295" t="s">
        <v>1131</v>
      </c>
      <c r="H51" s="296"/>
      <c r="I51" s="297"/>
      <c r="J51" s="40" t="s">
        <v>37</v>
      </c>
      <c r="K51" s="40"/>
      <c r="L51" s="85" t="s">
        <v>44</v>
      </c>
      <c r="M51" s="95">
        <f>2*132</f>
        <v>264</v>
      </c>
      <c r="N51" s="2"/>
      <c r="V51" s="50"/>
    </row>
    <row r="52" spans="1:22" ht="21" thickBot="1" x14ac:dyDescent="0.3">
      <c r="A52" s="291"/>
      <c r="B52" s="179" t="s">
        <v>30</v>
      </c>
      <c r="C52" s="179" t="s">
        <v>32</v>
      </c>
      <c r="D52" s="179" t="s">
        <v>17</v>
      </c>
      <c r="E52" s="298" t="s">
        <v>34</v>
      </c>
      <c r="F52" s="298"/>
      <c r="G52" s="299"/>
      <c r="H52" s="300"/>
      <c r="I52" s="301"/>
      <c r="J52" s="12" t="s">
        <v>38</v>
      </c>
      <c r="K52" s="13"/>
      <c r="L52" s="86" t="s">
        <v>44</v>
      </c>
      <c r="M52" s="96">
        <v>854</v>
      </c>
      <c r="N52" s="2"/>
      <c r="V52" s="50"/>
    </row>
    <row r="53" spans="1:22" ht="13.8" thickBot="1" x14ac:dyDescent="0.3">
      <c r="A53" s="292"/>
      <c r="B53" s="8" t="s">
        <v>1133</v>
      </c>
      <c r="C53" s="8" t="s">
        <v>1131</v>
      </c>
      <c r="D53" s="80">
        <v>43582</v>
      </c>
      <c r="E53" s="10" t="s">
        <v>2</v>
      </c>
      <c r="F53" s="11" t="s">
        <v>1132</v>
      </c>
      <c r="G53" s="302"/>
      <c r="H53" s="303"/>
      <c r="I53" s="304"/>
      <c r="J53" s="12" t="s">
        <v>39</v>
      </c>
      <c r="K53" s="13"/>
      <c r="L53" s="86" t="s">
        <v>44</v>
      </c>
      <c r="M53" s="96">
        <f>21+21</f>
        <v>42</v>
      </c>
      <c r="N53" s="2"/>
      <c r="V53" s="50"/>
    </row>
    <row r="54" spans="1:22" ht="24.75" customHeight="1" thickTop="1" thickBot="1" x14ac:dyDescent="0.3">
      <c r="A54" s="290">
        <f t="shared" ref="A54" si="6">A50+1</f>
        <v>10</v>
      </c>
      <c r="B54" s="74" t="s">
        <v>29</v>
      </c>
      <c r="C54" s="74" t="s">
        <v>31</v>
      </c>
      <c r="D54" s="74" t="s">
        <v>18</v>
      </c>
      <c r="E54" s="293" t="s">
        <v>33</v>
      </c>
      <c r="F54" s="293"/>
      <c r="G54" s="293" t="s">
        <v>24</v>
      </c>
      <c r="H54" s="294"/>
      <c r="I54" s="45"/>
      <c r="J54" s="42" t="s">
        <v>0</v>
      </c>
      <c r="K54" s="43"/>
      <c r="L54" s="43"/>
      <c r="M54" s="44"/>
      <c r="N54" s="2"/>
      <c r="V54" s="50"/>
    </row>
    <row r="55" spans="1:22" ht="34.5" customHeight="1" thickBot="1" x14ac:dyDescent="0.3">
      <c r="A55" s="291"/>
      <c r="B55" s="7" t="s">
        <v>1124</v>
      </c>
      <c r="C55" s="7" t="s">
        <v>1134</v>
      </c>
      <c r="D55" s="4">
        <v>43610</v>
      </c>
      <c r="E55" s="7"/>
      <c r="F55" s="7" t="s">
        <v>1135</v>
      </c>
      <c r="G55" s="295" t="s">
        <v>1136</v>
      </c>
      <c r="H55" s="296"/>
      <c r="I55" s="297"/>
      <c r="J55" s="40" t="s">
        <v>37</v>
      </c>
      <c r="K55" s="40"/>
      <c r="L55" s="85" t="s">
        <v>44</v>
      </c>
      <c r="M55" s="95">
        <f>6*177-177-177</f>
        <v>708</v>
      </c>
      <c r="N55" s="2"/>
      <c r="P55" s="1"/>
      <c r="V55" s="50"/>
    </row>
    <row r="56" spans="1:22" ht="21" thickBot="1" x14ac:dyDescent="0.3">
      <c r="A56" s="291"/>
      <c r="B56" s="179" t="s">
        <v>30</v>
      </c>
      <c r="C56" s="179" t="s">
        <v>32</v>
      </c>
      <c r="D56" s="179" t="s">
        <v>17</v>
      </c>
      <c r="E56" s="298" t="s">
        <v>34</v>
      </c>
      <c r="F56" s="298"/>
      <c r="G56" s="299"/>
      <c r="H56" s="300"/>
      <c r="I56" s="301"/>
      <c r="J56" s="12" t="s">
        <v>38</v>
      </c>
      <c r="K56" s="13"/>
      <c r="L56" s="86" t="s">
        <v>44</v>
      </c>
      <c r="M56" s="96">
        <v>1930</v>
      </c>
      <c r="N56" s="2"/>
      <c r="V56" s="50"/>
    </row>
    <row r="57" spans="1:22" s="1" customFormat="1" ht="21" thickBot="1" x14ac:dyDescent="0.3">
      <c r="A57" s="292"/>
      <c r="B57" s="8" t="s">
        <v>1138</v>
      </c>
      <c r="C57" s="8" t="s">
        <v>1136</v>
      </c>
      <c r="D57" s="186">
        <v>43617</v>
      </c>
      <c r="E57" s="206" t="s">
        <v>2</v>
      </c>
      <c r="F57" s="187" t="s">
        <v>1137</v>
      </c>
      <c r="G57" s="302"/>
      <c r="H57" s="303"/>
      <c r="I57" s="304"/>
      <c r="J57" s="12" t="s">
        <v>39</v>
      </c>
      <c r="K57" s="13"/>
      <c r="L57" s="86" t="s">
        <v>44</v>
      </c>
      <c r="M57" s="96">
        <f>4*110</f>
        <v>440</v>
      </c>
      <c r="N57" s="3"/>
      <c r="P57" s="73"/>
      <c r="Q57" s="73"/>
      <c r="V57" s="50"/>
    </row>
    <row r="58" spans="1:22" ht="21.6" thickTop="1" thickBot="1" x14ac:dyDescent="0.3">
      <c r="A58" s="290">
        <f t="shared" ref="A58" si="7">A54+1</f>
        <v>11</v>
      </c>
      <c r="B58" s="74" t="s">
        <v>29</v>
      </c>
      <c r="C58" s="74" t="s">
        <v>31</v>
      </c>
      <c r="D58" s="74" t="s">
        <v>18</v>
      </c>
      <c r="E58" s="293" t="s">
        <v>33</v>
      </c>
      <c r="F58" s="293"/>
      <c r="G58" s="293" t="s">
        <v>24</v>
      </c>
      <c r="H58" s="294"/>
      <c r="I58" s="45"/>
      <c r="J58" s="42" t="s">
        <v>0</v>
      </c>
      <c r="K58" s="43"/>
      <c r="L58" s="43"/>
      <c r="M58" s="44"/>
      <c r="N58" s="2"/>
      <c r="V58" s="50"/>
    </row>
    <row r="59" spans="1:22" ht="21" thickBot="1" x14ac:dyDescent="0.3">
      <c r="A59" s="291"/>
      <c r="B59" s="7" t="s">
        <v>1139</v>
      </c>
      <c r="C59" s="7" t="s">
        <v>1140</v>
      </c>
      <c r="D59" s="4">
        <v>43584</v>
      </c>
      <c r="E59" s="7"/>
      <c r="F59" s="7" t="s">
        <v>1141</v>
      </c>
      <c r="G59" s="295" t="s">
        <v>1142</v>
      </c>
      <c r="H59" s="296"/>
      <c r="I59" s="297"/>
      <c r="J59" s="40" t="s">
        <v>37</v>
      </c>
      <c r="K59" s="40"/>
      <c r="L59" s="85" t="s">
        <v>44</v>
      </c>
      <c r="M59" s="95">
        <f>5*207</f>
        <v>1035</v>
      </c>
      <c r="N59" s="2"/>
      <c r="V59" s="50"/>
    </row>
    <row r="60" spans="1:22" ht="21" thickBot="1" x14ac:dyDescent="0.3">
      <c r="A60" s="291"/>
      <c r="B60" s="179" t="s">
        <v>30</v>
      </c>
      <c r="C60" s="179" t="s">
        <v>32</v>
      </c>
      <c r="D60" s="179" t="s">
        <v>17</v>
      </c>
      <c r="E60" s="298" t="s">
        <v>34</v>
      </c>
      <c r="F60" s="298"/>
      <c r="G60" s="299"/>
      <c r="H60" s="300"/>
      <c r="I60" s="301"/>
      <c r="J60" s="12" t="s">
        <v>38</v>
      </c>
      <c r="K60" s="13"/>
      <c r="L60" s="86" t="s">
        <v>44</v>
      </c>
      <c r="M60" s="96">
        <v>887</v>
      </c>
      <c r="N60" s="2"/>
      <c r="V60" s="50"/>
    </row>
    <row r="61" spans="1:22" ht="21" thickBot="1" x14ac:dyDescent="0.3">
      <c r="A61" s="292"/>
      <c r="B61" s="8" t="s">
        <v>1138</v>
      </c>
      <c r="C61" s="8" t="s">
        <v>1142</v>
      </c>
      <c r="D61" s="80">
        <v>43589</v>
      </c>
      <c r="E61" s="10" t="s">
        <v>2</v>
      </c>
      <c r="F61" s="11" t="s">
        <v>1143</v>
      </c>
      <c r="G61" s="302"/>
      <c r="H61" s="303"/>
      <c r="I61" s="304"/>
      <c r="J61" s="12" t="s">
        <v>39</v>
      </c>
      <c r="K61" s="13"/>
      <c r="L61" s="86"/>
      <c r="M61" s="96"/>
      <c r="N61" s="2"/>
      <c r="V61" s="50"/>
    </row>
    <row r="62" spans="1:22" ht="21.6" thickTop="1" thickBot="1" x14ac:dyDescent="0.3">
      <c r="A62" s="290">
        <f t="shared" ref="A62" si="8">A58+1</f>
        <v>12</v>
      </c>
      <c r="B62" s="74" t="s">
        <v>29</v>
      </c>
      <c r="C62" s="74" t="s">
        <v>31</v>
      </c>
      <c r="D62" s="74" t="s">
        <v>18</v>
      </c>
      <c r="E62" s="293" t="s">
        <v>33</v>
      </c>
      <c r="F62" s="293"/>
      <c r="G62" s="293" t="s">
        <v>24</v>
      </c>
      <c r="H62" s="294"/>
      <c r="I62" s="45"/>
      <c r="J62" s="42" t="s">
        <v>0</v>
      </c>
      <c r="K62" s="43"/>
      <c r="L62" s="43"/>
      <c r="M62" s="44"/>
      <c r="N62" s="2"/>
      <c r="V62" s="50"/>
    </row>
    <row r="63" spans="1:22" ht="21" thickBot="1" x14ac:dyDescent="0.3">
      <c r="A63" s="291"/>
      <c r="B63" s="7" t="s">
        <v>1144</v>
      </c>
      <c r="C63" s="7" t="s">
        <v>1145</v>
      </c>
      <c r="D63" s="4">
        <v>43551</v>
      </c>
      <c r="E63" s="7"/>
      <c r="F63" s="7" t="s">
        <v>313</v>
      </c>
      <c r="G63" s="295" t="s">
        <v>247</v>
      </c>
      <c r="H63" s="296"/>
      <c r="I63" s="297"/>
      <c r="J63" s="40" t="s">
        <v>37</v>
      </c>
      <c r="K63" s="40"/>
      <c r="L63" s="85" t="s">
        <v>44</v>
      </c>
      <c r="M63" s="95">
        <f>111+22+111+22-10-10</f>
        <v>246</v>
      </c>
      <c r="N63" s="2"/>
      <c r="V63" s="50"/>
    </row>
    <row r="64" spans="1:22" ht="21" thickBot="1" x14ac:dyDescent="0.3">
      <c r="A64" s="291"/>
      <c r="B64" s="179" t="s">
        <v>30</v>
      </c>
      <c r="C64" s="179" t="s">
        <v>32</v>
      </c>
      <c r="D64" s="179" t="s">
        <v>17</v>
      </c>
      <c r="E64" s="298" t="s">
        <v>34</v>
      </c>
      <c r="F64" s="298"/>
      <c r="G64" s="299"/>
      <c r="H64" s="300"/>
      <c r="I64" s="301"/>
      <c r="J64" s="12" t="s">
        <v>38</v>
      </c>
      <c r="K64" s="13"/>
      <c r="L64" s="86" t="s">
        <v>44</v>
      </c>
      <c r="M64" s="96">
        <f>887+100+27</f>
        <v>1014</v>
      </c>
      <c r="N64" s="2"/>
      <c r="V64" s="50"/>
    </row>
    <row r="65" spans="1:22" ht="21" thickBot="1" x14ac:dyDescent="0.3">
      <c r="A65" s="292"/>
      <c r="B65" s="8" t="s">
        <v>1146</v>
      </c>
      <c r="C65" s="8" t="s">
        <v>247</v>
      </c>
      <c r="D65" s="80">
        <v>43553</v>
      </c>
      <c r="E65" s="10" t="s">
        <v>2</v>
      </c>
      <c r="F65" s="11" t="s">
        <v>1011</v>
      </c>
      <c r="G65" s="302"/>
      <c r="H65" s="303"/>
      <c r="I65" s="304"/>
      <c r="J65" s="12" t="s">
        <v>39</v>
      </c>
      <c r="K65" s="13"/>
      <c r="L65" s="86" t="s">
        <v>44</v>
      </c>
      <c r="M65" s="96">
        <f>42+56+42</f>
        <v>140</v>
      </c>
      <c r="N65" s="2"/>
      <c r="V65" s="50"/>
    </row>
    <row r="66" spans="1:22" ht="21.6" thickTop="1" thickBot="1" x14ac:dyDescent="0.3">
      <c r="A66" s="290">
        <f t="shared" ref="A66" si="9">A62+1</f>
        <v>13</v>
      </c>
      <c r="B66" s="74" t="s">
        <v>29</v>
      </c>
      <c r="C66" s="74" t="s">
        <v>31</v>
      </c>
      <c r="D66" s="74" t="s">
        <v>18</v>
      </c>
      <c r="E66" s="293" t="s">
        <v>33</v>
      </c>
      <c r="F66" s="293"/>
      <c r="G66" s="293" t="s">
        <v>24</v>
      </c>
      <c r="H66" s="294"/>
      <c r="I66" s="45"/>
      <c r="J66" s="42" t="s">
        <v>0</v>
      </c>
      <c r="K66" s="43"/>
      <c r="L66" s="43"/>
      <c r="M66" s="44"/>
      <c r="N66" s="2"/>
      <c r="V66" s="50"/>
    </row>
    <row r="67" spans="1:22" ht="23.25" customHeight="1" thickBot="1" x14ac:dyDescent="0.3">
      <c r="A67" s="291"/>
      <c r="B67" s="7" t="s">
        <v>1147</v>
      </c>
      <c r="C67" s="7" t="s">
        <v>1148</v>
      </c>
      <c r="D67" s="4">
        <v>43674</v>
      </c>
      <c r="E67" s="7"/>
      <c r="F67" s="7" t="s">
        <v>1069</v>
      </c>
      <c r="G67" s="423" t="s">
        <v>1515</v>
      </c>
      <c r="H67" s="424"/>
      <c r="I67" s="425"/>
      <c r="J67" s="40" t="s">
        <v>37</v>
      </c>
      <c r="K67" s="40"/>
      <c r="L67" s="85" t="s">
        <v>44</v>
      </c>
      <c r="M67" s="95">
        <f>13*183</f>
        <v>2379</v>
      </c>
      <c r="N67" s="2"/>
      <c r="V67" s="50"/>
    </row>
    <row r="68" spans="1:22" ht="21" thickBot="1" x14ac:dyDescent="0.3">
      <c r="A68" s="291"/>
      <c r="B68" s="179" t="s">
        <v>30</v>
      </c>
      <c r="C68" s="179" t="s">
        <v>32</v>
      </c>
      <c r="D68" s="179" t="s">
        <v>17</v>
      </c>
      <c r="E68" s="298" t="s">
        <v>34</v>
      </c>
      <c r="F68" s="298"/>
      <c r="G68" s="299"/>
      <c r="H68" s="300"/>
      <c r="I68" s="301"/>
      <c r="J68" s="12" t="s">
        <v>38</v>
      </c>
      <c r="K68" s="13"/>
      <c r="L68" s="86" t="s">
        <v>44</v>
      </c>
      <c r="M68" s="96">
        <v>378</v>
      </c>
      <c r="N68" s="2"/>
      <c r="V68" s="50"/>
    </row>
    <row r="69" spans="1:22" ht="31.2" thickBot="1" x14ac:dyDescent="0.3">
      <c r="A69" s="292"/>
      <c r="B69" s="8" t="s">
        <v>1150</v>
      </c>
      <c r="C69" s="8" t="s">
        <v>1149</v>
      </c>
      <c r="D69" s="80">
        <v>43687</v>
      </c>
      <c r="E69" s="10" t="s">
        <v>2</v>
      </c>
      <c r="F69" s="11" t="s">
        <v>1151</v>
      </c>
      <c r="G69" s="302"/>
      <c r="H69" s="303"/>
      <c r="I69" s="304"/>
      <c r="J69" s="12" t="s">
        <v>39</v>
      </c>
      <c r="K69" s="13"/>
      <c r="L69" s="86" t="s">
        <v>44</v>
      </c>
      <c r="M69" s="96">
        <f>10*5</f>
        <v>50</v>
      </c>
      <c r="N69" s="2"/>
      <c r="V69" s="50"/>
    </row>
    <row r="70" spans="1:22" ht="21.6" thickTop="1" thickBot="1" x14ac:dyDescent="0.3">
      <c r="A70" s="290">
        <f t="shared" ref="A70" si="10">A66+1</f>
        <v>14</v>
      </c>
      <c r="B70" s="74" t="s">
        <v>29</v>
      </c>
      <c r="C70" s="74" t="s">
        <v>31</v>
      </c>
      <c r="D70" s="74" t="s">
        <v>18</v>
      </c>
      <c r="E70" s="293" t="s">
        <v>33</v>
      </c>
      <c r="F70" s="293"/>
      <c r="G70" s="293" t="s">
        <v>24</v>
      </c>
      <c r="H70" s="294"/>
      <c r="I70" s="45"/>
      <c r="J70" s="42" t="s">
        <v>0</v>
      </c>
      <c r="K70" s="43"/>
      <c r="L70" s="43"/>
      <c r="M70" s="44"/>
      <c r="N70" s="2"/>
      <c r="V70" s="50"/>
    </row>
    <row r="71" spans="1:22" ht="13.8" thickBot="1" x14ac:dyDescent="0.3">
      <c r="A71" s="291"/>
      <c r="B71" s="7" t="s">
        <v>1152</v>
      </c>
      <c r="C71" s="7" t="s">
        <v>1153</v>
      </c>
      <c r="D71" s="4">
        <v>43707</v>
      </c>
      <c r="E71" s="7"/>
      <c r="F71" s="7" t="s">
        <v>1154</v>
      </c>
      <c r="G71" s="295" t="s">
        <v>1155</v>
      </c>
      <c r="H71" s="296"/>
      <c r="I71" s="297"/>
      <c r="J71" s="40" t="s">
        <v>37</v>
      </c>
      <c r="K71" s="40"/>
      <c r="L71" s="85" t="s">
        <v>44</v>
      </c>
      <c r="M71" s="95">
        <f>8*207-207</f>
        <v>1449</v>
      </c>
      <c r="N71" s="2"/>
      <c r="V71" s="51"/>
    </row>
    <row r="72" spans="1:22" ht="21" thickBot="1" x14ac:dyDescent="0.3">
      <c r="A72" s="291"/>
      <c r="B72" s="179" t="s">
        <v>30</v>
      </c>
      <c r="C72" s="179" t="s">
        <v>32</v>
      </c>
      <c r="D72" s="179" t="s">
        <v>17</v>
      </c>
      <c r="E72" s="298" t="s">
        <v>34</v>
      </c>
      <c r="F72" s="298"/>
      <c r="G72" s="299"/>
      <c r="H72" s="300"/>
      <c r="I72" s="301"/>
      <c r="J72" s="12" t="s">
        <v>38</v>
      </c>
      <c r="K72" s="13"/>
      <c r="L72" s="86" t="s">
        <v>44</v>
      </c>
      <c r="M72" s="96">
        <v>1153</v>
      </c>
      <c r="N72" s="2"/>
      <c r="V72" s="50"/>
    </row>
    <row r="73" spans="1:22" ht="13.8" thickBot="1" x14ac:dyDescent="0.3">
      <c r="A73" s="292"/>
      <c r="B73" s="8" t="s">
        <v>1156</v>
      </c>
      <c r="C73" s="8" t="s">
        <v>1155</v>
      </c>
      <c r="D73" s="186">
        <v>43715</v>
      </c>
      <c r="E73" s="206" t="s">
        <v>2</v>
      </c>
      <c r="F73" s="187" t="s">
        <v>1748</v>
      </c>
      <c r="G73" s="302"/>
      <c r="H73" s="303"/>
      <c r="I73" s="304"/>
      <c r="J73" s="12" t="s">
        <v>39</v>
      </c>
      <c r="K73" s="13"/>
      <c r="L73" s="86"/>
      <c r="M73" s="96"/>
      <c r="N73" s="2"/>
      <c r="V73" s="50"/>
    </row>
    <row r="74" spans="1:22" ht="21.6" thickTop="1" thickBot="1" x14ac:dyDescent="0.3">
      <c r="A74" s="290">
        <f t="shared" ref="A74" si="11">A70+1</f>
        <v>15</v>
      </c>
      <c r="B74" s="74" t="s">
        <v>29</v>
      </c>
      <c r="C74" s="74" t="s">
        <v>31</v>
      </c>
      <c r="D74" s="74" t="s">
        <v>18</v>
      </c>
      <c r="E74" s="293" t="s">
        <v>33</v>
      </c>
      <c r="F74" s="293"/>
      <c r="G74" s="293" t="s">
        <v>24</v>
      </c>
      <c r="H74" s="294"/>
      <c r="I74" s="45"/>
      <c r="J74" s="42" t="s">
        <v>0</v>
      </c>
      <c r="K74" s="43"/>
      <c r="L74" s="43"/>
      <c r="M74" s="44"/>
      <c r="N74" s="2"/>
      <c r="V74" s="50"/>
    </row>
    <row r="75" spans="1:22" ht="31.2" thickBot="1" x14ac:dyDescent="0.3">
      <c r="A75" s="291"/>
      <c r="B75" s="7" t="s">
        <v>1157</v>
      </c>
      <c r="C75" s="7" t="s">
        <v>1158</v>
      </c>
      <c r="D75" s="4">
        <v>43563</v>
      </c>
      <c r="E75" s="7"/>
      <c r="F75" s="7" t="s">
        <v>1159</v>
      </c>
      <c r="G75" s="398" t="s">
        <v>1160</v>
      </c>
      <c r="H75" s="399"/>
      <c r="I75" s="400"/>
      <c r="J75" s="40" t="s">
        <v>37</v>
      </c>
      <c r="K75" s="40"/>
      <c r="L75" s="85" t="s">
        <v>44</v>
      </c>
      <c r="M75" s="95">
        <f>94+13+94+13+94+13</f>
        <v>321</v>
      </c>
      <c r="N75" s="2"/>
      <c r="V75" s="50"/>
    </row>
    <row r="76" spans="1:22" ht="21" thickBot="1" x14ac:dyDescent="0.3">
      <c r="A76" s="291"/>
      <c r="B76" s="179" t="s">
        <v>30</v>
      </c>
      <c r="C76" s="179" t="s">
        <v>32</v>
      </c>
      <c r="D76" s="179" t="s">
        <v>17</v>
      </c>
      <c r="E76" s="298" t="s">
        <v>34</v>
      </c>
      <c r="F76" s="298"/>
      <c r="G76" s="299"/>
      <c r="H76" s="300"/>
      <c r="I76" s="301"/>
      <c r="J76" s="12" t="s">
        <v>38</v>
      </c>
      <c r="K76" s="13"/>
      <c r="L76" s="86" t="s">
        <v>44</v>
      </c>
      <c r="M76" s="96">
        <v>286</v>
      </c>
      <c r="N76" s="2"/>
      <c r="V76" s="50"/>
    </row>
    <row r="77" spans="1:22" ht="21" thickBot="1" x14ac:dyDescent="0.3">
      <c r="A77" s="292"/>
      <c r="B77" s="8" t="s">
        <v>1162</v>
      </c>
      <c r="C77" s="8" t="s">
        <v>1160</v>
      </c>
      <c r="D77" s="80">
        <v>43566</v>
      </c>
      <c r="E77" s="10" t="s">
        <v>2</v>
      </c>
      <c r="F77" s="11" t="s">
        <v>1161</v>
      </c>
      <c r="G77" s="302"/>
      <c r="H77" s="303"/>
      <c r="I77" s="304"/>
      <c r="J77" s="12" t="s">
        <v>39</v>
      </c>
      <c r="K77" s="13"/>
      <c r="L77" s="86" t="s">
        <v>44</v>
      </c>
      <c r="M77" s="96">
        <f>30+30+36</f>
        <v>96</v>
      </c>
      <c r="N77" s="2"/>
      <c r="V77" s="50"/>
    </row>
    <row r="78" spans="1:22" ht="21.6" thickTop="1" thickBot="1" x14ac:dyDescent="0.3">
      <c r="A78" s="290">
        <f t="shared" ref="A78" si="12">A74+1</f>
        <v>16</v>
      </c>
      <c r="B78" s="74" t="s">
        <v>29</v>
      </c>
      <c r="C78" s="74" t="s">
        <v>31</v>
      </c>
      <c r="D78" s="74" t="s">
        <v>18</v>
      </c>
      <c r="E78" s="293" t="s">
        <v>33</v>
      </c>
      <c r="F78" s="293"/>
      <c r="G78" s="293" t="s">
        <v>24</v>
      </c>
      <c r="H78" s="294"/>
      <c r="I78" s="45"/>
      <c r="J78" s="42" t="s">
        <v>0</v>
      </c>
      <c r="K78" s="43"/>
      <c r="L78" s="43"/>
      <c r="M78" s="44"/>
      <c r="N78" s="2"/>
      <c r="V78" s="50"/>
    </row>
    <row r="79" spans="1:22" ht="21" thickBot="1" x14ac:dyDescent="0.3">
      <c r="A79" s="291"/>
      <c r="B79" s="7" t="s">
        <v>1163</v>
      </c>
      <c r="C79" s="7" t="s">
        <v>1164</v>
      </c>
      <c r="D79" s="4">
        <v>43551</v>
      </c>
      <c r="E79" s="7"/>
      <c r="F79" s="7" t="s">
        <v>1165</v>
      </c>
      <c r="G79" s="295" t="s">
        <v>1166</v>
      </c>
      <c r="H79" s="296"/>
      <c r="I79" s="297"/>
      <c r="J79" s="40" t="s">
        <v>37</v>
      </c>
      <c r="K79" s="40"/>
      <c r="L79" s="85" t="s">
        <v>44</v>
      </c>
      <c r="M79" s="95">
        <f>162+162</f>
        <v>324</v>
      </c>
      <c r="N79" s="2"/>
      <c r="V79" s="50"/>
    </row>
    <row r="80" spans="1:22" ht="21" thickBot="1" x14ac:dyDescent="0.3">
      <c r="A80" s="291"/>
      <c r="B80" s="179" t="s">
        <v>30</v>
      </c>
      <c r="C80" s="179" t="s">
        <v>32</v>
      </c>
      <c r="D80" s="179" t="s">
        <v>17</v>
      </c>
      <c r="E80" s="298" t="s">
        <v>34</v>
      </c>
      <c r="F80" s="298"/>
      <c r="G80" s="299"/>
      <c r="H80" s="300"/>
      <c r="I80" s="301"/>
      <c r="J80" s="12" t="s">
        <v>38</v>
      </c>
      <c r="K80" s="13"/>
      <c r="L80" s="86" t="s">
        <v>44</v>
      </c>
      <c r="M80" s="96">
        <v>441</v>
      </c>
      <c r="N80" s="2"/>
      <c r="V80" s="50"/>
    </row>
    <row r="81" spans="1:22" ht="13.8" thickBot="1" x14ac:dyDescent="0.3">
      <c r="A81" s="292"/>
      <c r="B81" s="8" t="s">
        <v>1167</v>
      </c>
      <c r="C81" s="8" t="s">
        <v>1166</v>
      </c>
      <c r="D81" s="80">
        <v>43553</v>
      </c>
      <c r="E81" s="10" t="s">
        <v>2</v>
      </c>
      <c r="F81" s="11" t="s">
        <v>1011</v>
      </c>
      <c r="G81" s="302"/>
      <c r="H81" s="303"/>
      <c r="I81" s="304"/>
      <c r="J81" s="12" t="s">
        <v>39</v>
      </c>
      <c r="K81" s="13"/>
      <c r="L81" s="86" t="s">
        <v>44</v>
      </c>
      <c r="M81" s="96">
        <f>46+61+46</f>
        <v>153</v>
      </c>
      <c r="N81" s="2"/>
      <c r="V81" s="50"/>
    </row>
    <row r="82" spans="1:22" ht="21.6" thickTop="1" thickBot="1" x14ac:dyDescent="0.3">
      <c r="A82" s="290">
        <f t="shared" ref="A82" si="13">A78+1</f>
        <v>17</v>
      </c>
      <c r="B82" s="74" t="s">
        <v>29</v>
      </c>
      <c r="C82" s="74" t="s">
        <v>31</v>
      </c>
      <c r="D82" s="74" t="s">
        <v>18</v>
      </c>
      <c r="E82" s="293" t="s">
        <v>33</v>
      </c>
      <c r="F82" s="293"/>
      <c r="G82" s="293" t="s">
        <v>24</v>
      </c>
      <c r="H82" s="294"/>
      <c r="I82" s="45"/>
      <c r="J82" s="42" t="s">
        <v>0</v>
      </c>
      <c r="K82" s="43"/>
      <c r="L82" s="43"/>
      <c r="M82" s="44"/>
      <c r="N82" s="2"/>
      <c r="V82" s="50"/>
    </row>
    <row r="83" spans="1:22" ht="21" thickBot="1" x14ac:dyDescent="0.3">
      <c r="A83" s="291"/>
      <c r="B83" s="7" t="s">
        <v>1168</v>
      </c>
      <c r="C83" s="7" t="s">
        <v>1169</v>
      </c>
      <c r="D83" s="4">
        <v>43738</v>
      </c>
      <c r="E83" s="7"/>
      <c r="F83" s="7" t="s">
        <v>1170</v>
      </c>
      <c r="G83" s="295" t="s">
        <v>363</v>
      </c>
      <c r="H83" s="296"/>
      <c r="I83" s="297"/>
      <c r="J83" s="40" t="s">
        <v>37</v>
      </c>
      <c r="K83" s="40"/>
      <c r="L83" s="85"/>
      <c r="M83" s="95"/>
      <c r="N83" s="2"/>
      <c r="V83" s="50"/>
    </row>
    <row r="84" spans="1:22" ht="21" thickBot="1" x14ac:dyDescent="0.3">
      <c r="A84" s="291"/>
      <c r="B84" s="179" t="s">
        <v>30</v>
      </c>
      <c r="C84" s="179" t="s">
        <v>32</v>
      </c>
      <c r="D84" s="179" t="s">
        <v>17</v>
      </c>
      <c r="E84" s="298" t="s">
        <v>34</v>
      </c>
      <c r="F84" s="298"/>
      <c r="G84" s="299"/>
      <c r="H84" s="300"/>
      <c r="I84" s="301"/>
      <c r="J84" s="12" t="s">
        <v>38</v>
      </c>
      <c r="K84" s="13"/>
      <c r="L84" s="86" t="s">
        <v>44</v>
      </c>
      <c r="M84" s="96">
        <v>572</v>
      </c>
      <c r="N84" s="2"/>
      <c r="V84" s="50"/>
    </row>
    <row r="85" spans="1:22" ht="21" thickBot="1" x14ac:dyDescent="0.3">
      <c r="A85" s="292"/>
      <c r="B85" s="8" t="s">
        <v>1236</v>
      </c>
      <c r="C85" s="8" t="s">
        <v>1171</v>
      </c>
      <c r="D85" s="80">
        <v>43741</v>
      </c>
      <c r="E85" s="10" t="s">
        <v>2</v>
      </c>
      <c r="F85" s="187" t="s">
        <v>1234</v>
      </c>
      <c r="G85" s="302"/>
      <c r="H85" s="303"/>
      <c r="I85" s="304"/>
      <c r="J85" s="12" t="s">
        <v>39</v>
      </c>
      <c r="K85" s="13"/>
      <c r="L85" s="86"/>
      <c r="M85" s="96"/>
      <c r="N85" s="2"/>
      <c r="V85" s="50"/>
    </row>
    <row r="86" spans="1:22" ht="21.6" thickTop="1" thickBot="1" x14ac:dyDescent="0.3">
      <c r="A86" s="290">
        <f t="shared" ref="A86" si="14">A82+1</f>
        <v>18</v>
      </c>
      <c r="B86" s="74" t="s">
        <v>29</v>
      </c>
      <c r="C86" s="74" t="s">
        <v>31</v>
      </c>
      <c r="D86" s="74" t="s">
        <v>18</v>
      </c>
      <c r="E86" s="293" t="s">
        <v>33</v>
      </c>
      <c r="F86" s="293"/>
      <c r="G86" s="293" t="s">
        <v>24</v>
      </c>
      <c r="H86" s="294"/>
      <c r="I86" s="45"/>
      <c r="J86" s="42" t="s">
        <v>0</v>
      </c>
      <c r="K86" s="43"/>
      <c r="L86" s="43"/>
      <c r="M86" s="44"/>
      <c r="N86" s="2"/>
      <c r="V86" s="50"/>
    </row>
    <row r="87" spans="1:22" ht="21" thickBot="1" x14ac:dyDescent="0.3">
      <c r="A87" s="291"/>
      <c r="B87" s="7" t="s">
        <v>1168</v>
      </c>
      <c r="C87" s="7" t="s">
        <v>1172</v>
      </c>
      <c r="D87" s="4">
        <v>43555</v>
      </c>
      <c r="E87" s="7"/>
      <c r="F87" s="7" t="s">
        <v>1170</v>
      </c>
      <c r="G87" s="295" t="s">
        <v>363</v>
      </c>
      <c r="H87" s="296"/>
      <c r="I87" s="297"/>
      <c r="J87" s="40" t="s">
        <v>37</v>
      </c>
      <c r="K87" s="40"/>
      <c r="L87" s="85" t="s">
        <v>44</v>
      </c>
      <c r="M87" s="95">
        <f>130*2</f>
        <v>260</v>
      </c>
      <c r="N87" s="2"/>
      <c r="V87" s="50"/>
    </row>
    <row r="88" spans="1:22" ht="21" thickBot="1" x14ac:dyDescent="0.3">
      <c r="A88" s="291"/>
      <c r="B88" s="179" t="s">
        <v>30</v>
      </c>
      <c r="C88" s="179" t="s">
        <v>32</v>
      </c>
      <c r="D88" s="179" t="s">
        <v>17</v>
      </c>
      <c r="E88" s="298" t="s">
        <v>34</v>
      </c>
      <c r="F88" s="298"/>
      <c r="G88" s="299"/>
      <c r="H88" s="300"/>
      <c r="I88" s="301"/>
      <c r="J88" s="12" t="s">
        <v>38</v>
      </c>
      <c r="K88" s="13"/>
      <c r="L88" s="86" t="s">
        <v>44</v>
      </c>
      <c r="M88" s="96">
        <v>832</v>
      </c>
      <c r="N88" s="2"/>
      <c r="V88" s="50"/>
    </row>
    <row r="89" spans="1:22" ht="21" thickBot="1" x14ac:dyDescent="0.3">
      <c r="A89" s="292"/>
      <c r="B89" s="8" t="s">
        <v>1236</v>
      </c>
      <c r="C89" s="8" t="s">
        <v>363</v>
      </c>
      <c r="D89" s="80">
        <v>43559</v>
      </c>
      <c r="E89" s="10" t="s">
        <v>2</v>
      </c>
      <c r="F89" s="11" t="s">
        <v>1173</v>
      </c>
      <c r="G89" s="302"/>
      <c r="H89" s="303"/>
      <c r="I89" s="304"/>
      <c r="J89" s="12" t="s">
        <v>39</v>
      </c>
      <c r="K89" s="13"/>
      <c r="L89" s="86" t="s">
        <v>44</v>
      </c>
      <c r="M89" s="96">
        <v>200</v>
      </c>
      <c r="N89" s="2"/>
      <c r="V89" s="50"/>
    </row>
    <row r="90" spans="1:22" ht="21.6" thickTop="1" thickBot="1" x14ac:dyDescent="0.3">
      <c r="A90" s="290">
        <f t="shared" ref="A90" si="15">A86+1</f>
        <v>19</v>
      </c>
      <c r="B90" s="74" t="s">
        <v>29</v>
      </c>
      <c r="C90" s="74" t="s">
        <v>31</v>
      </c>
      <c r="D90" s="74" t="s">
        <v>18</v>
      </c>
      <c r="E90" s="293" t="s">
        <v>33</v>
      </c>
      <c r="F90" s="293"/>
      <c r="G90" s="293" t="s">
        <v>24</v>
      </c>
      <c r="H90" s="294"/>
      <c r="I90" s="45"/>
      <c r="J90" s="42" t="s">
        <v>0</v>
      </c>
      <c r="K90" s="43"/>
      <c r="L90" s="43"/>
      <c r="M90" s="44"/>
      <c r="N90" s="2"/>
      <c r="V90" s="50"/>
    </row>
    <row r="91" spans="1:22" ht="13.8" thickBot="1" x14ac:dyDescent="0.3">
      <c r="A91" s="291"/>
      <c r="B91" s="7" t="s">
        <v>1174</v>
      </c>
      <c r="C91" s="7" t="s">
        <v>1085</v>
      </c>
      <c r="D91" s="4">
        <v>43551</v>
      </c>
      <c r="E91" s="7"/>
      <c r="F91" s="7" t="s">
        <v>1175</v>
      </c>
      <c r="G91" s="295" t="s">
        <v>1176</v>
      </c>
      <c r="H91" s="296"/>
      <c r="I91" s="297"/>
      <c r="J91" s="40" t="s">
        <v>37</v>
      </c>
      <c r="K91" s="40"/>
      <c r="L91" s="85" t="s">
        <v>44</v>
      </c>
      <c r="M91" s="95">
        <f>120+27</f>
        <v>147</v>
      </c>
      <c r="N91" s="2"/>
      <c r="V91" s="50"/>
    </row>
    <row r="92" spans="1:22" ht="21" thickBot="1" x14ac:dyDescent="0.3">
      <c r="A92" s="291"/>
      <c r="B92" s="179" t="s">
        <v>30</v>
      </c>
      <c r="C92" s="179" t="s">
        <v>32</v>
      </c>
      <c r="D92" s="179" t="s">
        <v>17</v>
      </c>
      <c r="E92" s="298" t="s">
        <v>34</v>
      </c>
      <c r="F92" s="298"/>
      <c r="G92" s="299"/>
      <c r="H92" s="300"/>
      <c r="I92" s="301"/>
      <c r="J92" s="12" t="s">
        <v>38</v>
      </c>
      <c r="K92" s="13"/>
      <c r="L92" s="86" t="s">
        <v>44</v>
      </c>
      <c r="M92" s="96">
        <v>500</v>
      </c>
      <c r="N92" s="2"/>
      <c r="V92" s="50"/>
    </row>
    <row r="93" spans="1:22" ht="21" thickBot="1" x14ac:dyDescent="0.3">
      <c r="A93" s="292"/>
      <c r="B93" s="8" t="s">
        <v>1177</v>
      </c>
      <c r="C93" s="8" t="s">
        <v>1176</v>
      </c>
      <c r="D93" s="80">
        <v>43552</v>
      </c>
      <c r="E93" s="10" t="s">
        <v>2</v>
      </c>
      <c r="F93" s="11" t="s">
        <v>1178</v>
      </c>
      <c r="G93" s="302"/>
      <c r="H93" s="303"/>
      <c r="I93" s="304"/>
      <c r="J93" s="12" t="s">
        <v>39</v>
      </c>
      <c r="K93" s="13"/>
      <c r="L93" s="86" t="s">
        <v>44</v>
      </c>
      <c r="M93" s="96">
        <f>84+74</f>
        <v>158</v>
      </c>
      <c r="N93" s="2"/>
      <c r="V93" s="50"/>
    </row>
    <row r="94" spans="1:22" ht="21.6" thickTop="1" thickBot="1" x14ac:dyDescent="0.3">
      <c r="A94" s="290">
        <f t="shared" ref="A94" si="16">A90+1</f>
        <v>20</v>
      </c>
      <c r="B94" s="74" t="s">
        <v>29</v>
      </c>
      <c r="C94" s="74" t="s">
        <v>31</v>
      </c>
      <c r="D94" s="74" t="s">
        <v>18</v>
      </c>
      <c r="E94" s="293" t="s">
        <v>33</v>
      </c>
      <c r="F94" s="293"/>
      <c r="G94" s="293" t="s">
        <v>24</v>
      </c>
      <c r="H94" s="294"/>
      <c r="I94" s="45"/>
      <c r="J94" s="42" t="s">
        <v>0</v>
      </c>
      <c r="K94" s="43"/>
      <c r="L94" s="43"/>
      <c r="M94" s="44"/>
      <c r="N94" s="2"/>
      <c r="V94" s="50"/>
    </row>
    <row r="95" spans="1:22" ht="13.8" thickBot="1" x14ac:dyDescent="0.3">
      <c r="A95" s="291"/>
      <c r="B95" s="7" t="s">
        <v>1179</v>
      </c>
      <c r="C95" s="7" t="s">
        <v>1180</v>
      </c>
      <c r="D95" s="4">
        <v>43332</v>
      </c>
      <c r="E95" s="7"/>
      <c r="F95" s="7" t="s">
        <v>1181</v>
      </c>
      <c r="G95" s="295" t="s">
        <v>1182</v>
      </c>
      <c r="H95" s="296"/>
      <c r="I95" s="297"/>
      <c r="J95" s="40" t="s">
        <v>37</v>
      </c>
      <c r="K95" s="40"/>
      <c r="L95" s="85" t="s">
        <v>44</v>
      </c>
      <c r="M95" s="95">
        <v>125</v>
      </c>
      <c r="N95" s="2"/>
      <c r="V95" s="50"/>
    </row>
    <row r="96" spans="1:22" ht="21" thickBot="1" x14ac:dyDescent="0.3">
      <c r="A96" s="291"/>
      <c r="B96" s="179" t="s">
        <v>30</v>
      </c>
      <c r="C96" s="179" t="s">
        <v>32</v>
      </c>
      <c r="D96" s="179" t="s">
        <v>17</v>
      </c>
      <c r="E96" s="298" t="s">
        <v>34</v>
      </c>
      <c r="F96" s="298"/>
      <c r="G96" s="299"/>
      <c r="H96" s="300"/>
      <c r="I96" s="301"/>
      <c r="J96" s="12" t="s">
        <v>38</v>
      </c>
      <c r="K96" s="13"/>
      <c r="L96" s="86" t="s">
        <v>44</v>
      </c>
      <c r="M96" s="96">
        <f>436+76</f>
        <v>512</v>
      </c>
      <c r="N96" s="2"/>
      <c r="V96" s="50"/>
    </row>
    <row r="97" spans="1:22" ht="21" thickBot="1" x14ac:dyDescent="0.3">
      <c r="A97" s="292"/>
      <c r="B97" s="8" t="s">
        <v>1185</v>
      </c>
      <c r="C97" s="8" t="s">
        <v>1183</v>
      </c>
      <c r="D97" s="80">
        <v>43333</v>
      </c>
      <c r="E97" s="10" t="s">
        <v>2</v>
      </c>
      <c r="F97" s="11" t="s">
        <v>1184</v>
      </c>
      <c r="G97" s="302"/>
      <c r="H97" s="303"/>
      <c r="I97" s="304"/>
      <c r="J97" s="12" t="s">
        <v>39</v>
      </c>
      <c r="K97" s="13"/>
      <c r="L97" s="86" t="s">
        <v>44</v>
      </c>
      <c r="M97" s="96">
        <v>5</v>
      </c>
      <c r="N97" s="2"/>
      <c r="V97" s="50"/>
    </row>
    <row r="98" spans="1:22" ht="21.6" thickTop="1" thickBot="1" x14ac:dyDescent="0.3">
      <c r="A98" s="290">
        <f t="shared" ref="A98" si="17">A94+1</f>
        <v>21</v>
      </c>
      <c r="B98" s="74" t="s">
        <v>29</v>
      </c>
      <c r="C98" s="74" t="s">
        <v>31</v>
      </c>
      <c r="D98" s="74" t="s">
        <v>18</v>
      </c>
      <c r="E98" s="293" t="s">
        <v>33</v>
      </c>
      <c r="F98" s="293"/>
      <c r="G98" s="293" t="s">
        <v>24</v>
      </c>
      <c r="H98" s="294"/>
      <c r="I98" s="45"/>
      <c r="J98" s="42" t="s">
        <v>0</v>
      </c>
      <c r="K98" s="43"/>
      <c r="L98" s="43"/>
      <c r="M98" s="44"/>
      <c r="N98" s="2"/>
      <c r="V98" s="50"/>
    </row>
    <row r="99" spans="1:22" ht="13.8" thickBot="1" x14ac:dyDescent="0.3">
      <c r="A99" s="291"/>
      <c r="B99" s="7" t="s">
        <v>1186</v>
      </c>
      <c r="C99" s="7" t="s">
        <v>1008</v>
      </c>
      <c r="D99" s="4">
        <v>43551</v>
      </c>
      <c r="E99" s="7"/>
      <c r="F99" s="7" t="s">
        <v>313</v>
      </c>
      <c r="G99" s="295" t="s">
        <v>247</v>
      </c>
      <c r="H99" s="296"/>
      <c r="I99" s="297"/>
      <c r="J99" s="40" t="s">
        <v>37</v>
      </c>
      <c r="K99" s="40"/>
      <c r="L99" s="85" t="s">
        <v>44</v>
      </c>
      <c r="M99" s="95">
        <f>111+22+111+22-10-10</f>
        <v>246</v>
      </c>
      <c r="N99" s="2"/>
      <c r="V99" s="50"/>
    </row>
    <row r="100" spans="1:22" ht="21" thickBot="1" x14ac:dyDescent="0.3">
      <c r="A100" s="291"/>
      <c r="B100" s="179" t="s">
        <v>30</v>
      </c>
      <c r="C100" s="179" t="s">
        <v>32</v>
      </c>
      <c r="D100" s="179" t="s">
        <v>17</v>
      </c>
      <c r="E100" s="298" t="s">
        <v>34</v>
      </c>
      <c r="F100" s="298"/>
      <c r="G100" s="299"/>
      <c r="H100" s="300"/>
      <c r="I100" s="301"/>
      <c r="J100" s="12" t="s">
        <v>38</v>
      </c>
      <c r="K100" s="13"/>
      <c r="L100" s="86" t="s">
        <v>44</v>
      </c>
      <c r="M100" s="96">
        <v>886</v>
      </c>
      <c r="N100" s="2"/>
      <c r="V100" s="50"/>
    </row>
    <row r="101" spans="1:22" ht="21" thickBot="1" x14ac:dyDescent="0.3">
      <c r="A101" s="292"/>
      <c r="B101" s="8" t="s">
        <v>1187</v>
      </c>
      <c r="C101" s="8" t="s">
        <v>247</v>
      </c>
      <c r="D101" s="80">
        <v>43553</v>
      </c>
      <c r="E101" s="10" t="s">
        <v>2</v>
      </c>
      <c r="F101" s="11" t="s">
        <v>1011</v>
      </c>
      <c r="G101" s="302"/>
      <c r="H101" s="303"/>
      <c r="I101" s="304"/>
      <c r="J101" s="12" t="s">
        <v>39</v>
      </c>
      <c r="K101" s="13"/>
      <c r="L101" s="86" t="s">
        <v>44</v>
      </c>
      <c r="M101" s="96">
        <f>42+56+42+27</f>
        <v>167</v>
      </c>
      <c r="N101" s="2"/>
      <c r="V101" s="50"/>
    </row>
    <row r="102" spans="1:22" ht="21.6" thickTop="1" thickBot="1" x14ac:dyDescent="0.3">
      <c r="A102" s="290">
        <f t="shared" ref="A102" si="18">A98+1</f>
        <v>22</v>
      </c>
      <c r="B102" s="74" t="s">
        <v>29</v>
      </c>
      <c r="C102" s="74" t="s">
        <v>31</v>
      </c>
      <c r="D102" s="74" t="s">
        <v>18</v>
      </c>
      <c r="E102" s="293" t="s">
        <v>33</v>
      </c>
      <c r="F102" s="293"/>
      <c r="G102" s="293" t="s">
        <v>24</v>
      </c>
      <c r="H102" s="294"/>
      <c r="I102" s="45"/>
      <c r="J102" s="42" t="s">
        <v>0</v>
      </c>
      <c r="K102" s="43"/>
      <c r="L102" s="43"/>
      <c r="M102" s="44"/>
      <c r="N102" s="2"/>
      <c r="V102" s="50"/>
    </row>
    <row r="103" spans="1:22" ht="21" thickBot="1" x14ac:dyDescent="0.3">
      <c r="A103" s="291"/>
      <c r="B103" s="7" t="s">
        <v>145</v>
      </c>
      <c r="C103" s="7" t="s">
        <v>1188</v>
      </c>
      <c r="D103" s="4">
        <v>43598</v>
      </c>
      <c r="E103" s="7"/>
      <c r="F103" s="7" t="s">
        <v>1189</v>
      </c>
      <c r="G103" s="295" t="s">
        <v>1188</v>
      </c>
      <c r="H103" s="296"/>
      <c r="I103" s="297"/>
      <c r="J103" s="40" t="s">
        <v>37</v>
      </c>
      <c r="K103" s="40"/>
      <c r="L103" s="85"/>
      <c r="M103" s="95"/>
      <c r="N103" s="2"/>
      <c r="V103" s="50"/>
    </row>
    <row r="104" spans="1:22" ht="21" thickBot="1" x14ac:dyDescent="0.3">
      <c r="A104" s="291"/>
      <c r="B104" s="179" t="s">
        <v>30</v>
      </c>
      <c r="C104" s="179" t="s">
        <v>32</v>
      </c>
      <c r="D104" s="179" t="s">
        <v>17</v>
      </c>
      <c r="E104" s="298" t="s">
        <v>34</v>
      </c>
      <c r="F104" s="298"/>
      <c r="G104" s="299"/>
      <c r="H104" s="300"/>
      <c r="I104" s="301"/>
      <c r="J104" s="12" t="s">
        <v>38</v>
      </c>
      <c r="K104" s="13"/>
      <c r="L104" s="86" t="s">
        <v>44</v>
      </c>
      <c r="M104" s="96">
        <v>2172</v>
      </c>
      <c r="N104" s="2"/>
      <c r="V104" s="50"/>
    </row>
    <row r="105" spans="1:22" ht="21" thickBot="1" x14ac:dyDescent="0.3">
      <c r="A105" s="292"/>
      <c r="B105" s="8" t="s">
        <v>1191</v>
      </c>
      <c r="C105" s="8" t="s">
        <v>1188</v>
      </c>
      <c r="D105" s="80">
        <v>43607</v>
      </c>
      <c r="E105" s="10" t="s">
        <v>2</v>
      </c>
      <c r="F105" s="11" t="s">
        <v>1190</v>
      </c>
      <c r="G105" s="302"/>
      <c r="H105" s="303"/>
      <c r="I105" s="304"/>
      <c r="J105" s="12" t="s">
        <v>39</v>
      </c>
      <c r="K105" s="13"/>
      <c r="L105" s="86"/>
      <c r="M105" s="96"/>
      <c r="N105" s="2"/>
      <c r="V105" s="50"/>
    </row>
    <row r="106" spans="1:22" ht="21.6" thickTop="1" thickBot="1" x14ac:dyDescent="0.3">
      <c r="A106" s="290">
        <f t="shared" ref="A106" si="19">A102+1</f>
        <v>23</v>
      </c>
      <c r="B106" s="74" t="s">
        <v>29</v>
      </c>
      <c r="C106" s="74" t="s">
        <v>31</v>
      </c>
      <c r="D106" s="74" t="s">
        <v>18</v>
      </c>
      <c r="E106" s="293" t="s">
        <v>33</v>
      </c>
      <c r="F106" s="293"/>
      <c r="G106" s="293" t="s">
        <v>24</v>
      </c>
      <c r="H106" s="294"/>
      <c r="I106" s="45"/>
      <c r="J106" s="42" t="s">
        <v>0</v>
      </c>
      <c r="K106" s="43"/>
      <c r="L106" s="43"/>
      <c r="M106" s="44"/>
      <c r="N106" s="2"/>
      <c r="V106" s="50"/>
    </row>
    <row r="107" spans="1:22" ht="13.8" thickBot="1" x14ac:dyDescent="0.3">
      <c r="A107" s="291"/>
      <c r="B107" s="7" t="s">
        <v>145</v>
      </c>
      <c r="C107" s="7" t="s">
        <v>1192</v>
      </c>
      <c r="D107" s="4">
        <v>43667</v>
      </c>
      <c r="E107" s="7"/>
      <c r="F107" s="7" t="s">
        <v>251</v>
      </c>
      <c r="G107" s="295" t="s">
        <v>1193</v>
      </c>
      <c r="H107" s="296"/>
      <c r="I107" s="297"/>
      <c r="J107" s="40" t="s">
        <v>37</v>
      </c>
      <c r="K107" s="40"/>
      <c r="L107" s="85" t="s">
        <v>44</v>
      </c>
      <c r="M107" s="95">
        <f>2*94</f>
        <v>188</v>
      </c>
      <c r="N107" s="2"/>
      <c r="V107" s="50"/>
    </row>
    <row r="108" spans="1:22" ht="21" thickBot="1" x14ac:dyDescent="0.3">
      <c r="A108" s="291"/>
      <c r="B108" s="179" t="s">
        <v>30</v>
      </c>
      <c r="C108" s="179" t="s">
        <v>32</v>
      </c>
      <c r="D108" s="179" t="s">
        <v>17</v>
      </c>
      <c r="E108" s="298" t="s">
        <v>34</v>
      </c>
      <c r="F108" s="298"/>
      <c r="G108" s="299"/>
      <c r="H108" s="300"/>
      <c r="I108" s="301"/>
      <c r="J108" s="12" t="s">
        <v>38</v>
      </c>
      <c r="K108" s="13"/>
      <c r="L108" s="86" t="s">
        <v>44</v>
      </c>
      <c r="M108" s="96">
        <v>884</v>
      </c>
      <c r="N108" s="2"/>
      <c r="V108" s="50"/>
    </row>
    <row r="109" spans="1:22" ht="21" thickBot="1" x14ac:dyDescent="0.3">
      <c r="A109" s="292"/>
      <c r="B109" s="8" t="s">
        <v>1195</v>
      </c>
      <c r="C109" s="8" t="s">
        <v>1193</v>
      </c>
      <c r="D109" s="80">
        <v>43669</v>
      </c>
      <c r="E109" s="10" t="s">
        <v>2</v>
      </c>
      <c r="F109" s="11" t="s">
        <v>1194</v>
      </c>
      <c r="G109" s="302"/>
      <c r="H109" s="303"/>
      <c r="I109" s="304"/>
      <c r="J109" s="12" t="s">
        <v>39</v>
      </c>
      <c r="K109" s="13"/>
      <c r="L109" s="86" t="s">
        <v>44</v>
      </c>
      <c r="M109" s="96">
        <f>41+55+41+73+37</f>
        <v>247</v>
      </c>
      <c r="N109" s="2"/>
      <c r="V109" s="50"/>
    </row>
    <row r="110" spans="1:22" ht="21.6" thickTop="1" thickBot="1" x14ac:dyDescent="0.3">
      <c r="A110" s="290">
        <f t="shared" ref="A110" si="20">A106+1</f>
        <v>24</v>
      </c>
      <c r="B110" s="74" t="s">
        <v>29</v>
      </c>
      <c r="C110" s="74" t="s">
        <v>31</v>
      </c>
      <c r="D110" s="74" t="s">
        <v>18</v>
      </c>
      <c r="E110" s="293" t="s">
        <v>33</v>
      </c>
      <c r="F110" s="293"/>
      <c r="G110" s="293" t="s">
        <v>24</v>
      </c>
      <c r="H110" s="294"/>
      <c r="I110" s="45"/>
      <c r="J110" s="42" t="s">
        <v>0</v>
      </c>
      <c r="K110" s="43"/>
      <c r="L110" s="43"/>
      <c r="M110" s="44"/>
      <c r="N110" s="2"/>
      <c r="V110" s="50"/>
    </row>
    <row r="111" spans="1:22" ht="13.8" thickBot="1" x14ac:dyDescent="0.3">
      <c r="A111" s="291"/>
      <c r="B111" s="7" t="s">
        <v>1196</v>
      </c>
      <c r="C111" s="7" t="s">
        <v>1085</v>
      </c>
      <c r="D111" s="4">
        <v>43529</v>
      </c>
      <c r="E111" s="7"/>
      <c r="F111" s="7" t="s">
        <v>1197</v>
      </c>
      <c r="G111" s="295" t="s">
        <v>1198</v>
      </c>
      <c r="H111" s="296"/>
      <c r="I111" s="297"/>
      <c r="J111" s="40" t="s">
        <v>37</v>
      </c>
      <c r="K111" s="40"/>
      <c r="L111" s="85" t="s">
        <v>44</v>
      </c>
      <c r="M111" s="95">
        <f>190*8</f>
        <v>1520</v>
      </c>
      <c r="N111" s="2"/>
      <c r="V111" s="50"/>
    </row>
    <row r="112" spans="1:22" ht="21" thickBot="1" x14ac:dyDescent="0.3">
      <c r="A112" s="291"/>
      <c r="B112" s="179" t="s">
        <v>30</v>
      </c>
      <c r="C112" s="179" t="s">
        <v>32</v>
      </c>
      <c r="D112" s="179" t="s">
        <v>17</v>
      </c>
      <c r="E112" s="298" t="s">
        <v>34</v>
      </c>
      <c r="F112" s="298"/>
      <c r="G112" s="299"/>
      <c r="H112" s="300"/>
      <c r="I112" s="301"/>
      <c r="J112" s="12" t="s">
        <v>38</v>
      </c>
      <c r="K112" s="13"/>
      <c r="L112" s="86" t="s">
        <v>44</v>
      </c>
      <c r="M112" s="96">
        <v>2000</v>
      </c>
      <c r="N112" s="2"/>
      <c r="V112" s="50"/>
    </row>
    <row r="113" spans="1:22" ht="13.8" thickBot="1" x14ac:dyDescent="0.3">
      <c r="A113" s="292"/>
      <c r="B113" s="8" t="s">
        <v>1200</v>
      </c>
      <c r="C113" s="8" t="s">
        <v>1198</v>
      </c>
      <c r="D113" s="80">
        <v>43540</v>
      </c>
      <c r="E113" s="10" t="s">
        <v>2</v>
      </c>
      <c r="F113" s="11" t="s">
        <v>1199</v>
      </c>
      <c r="G113" s="302"/>
      <c r="H113" s="303"/>
      <c r="I113" s="304"/>
      <c r="J113" s="12" t="s">
        <v>39</v>
      </c>
      <c r="K113" s="13"/>
      <c r="L113" s="86"/>
      <c r="M113" s="96"/>
      <c r="N113" s="2"/>
      <c r="V113" s="50"/>
    </row>
    <row r="114" spans="1:22" ht="21.6" thickTop="1" thickBot="1" x14ac:dyDescent="0.3">
      <c r="A114" s="290">
        <f t="shared" ref="A114" si="21">A110+1</f>
        <v>25</v>
      </c>
      <c r="B114" s="74" t="s">
        <v>29</v>
      </c>
      <c r="C114" s="74" t="s">
        <v>31</v>
      </c>
      <c r="D114" s="74" t="s">
        <v>18</v>
      </c>
      <c r="E114" s="293" t="s">
        <v>33</v>
      </c>
      <c r="F114" s="293"/>
      <c r="G114" s="293" t="s">
        <v>24</v>
      </c>
      <c r="H114" s="294"/>
      <c r="I114" s="45"/>
      <c r="J114" s="42" t="s">
        <v>0</v>
      </c>
      <c r="K114" s="43"/>
      <c r="L114" s="43"/>
      <c r="M114" s="44"/>
      <c r="N114" s="2"/>
      <c r="V114" s="50"/>
    </row>
    <row r="115" spans="1:22" ht="44.25" customHeight="1" thickBot="1" x14ac:dyDescent="0.3">
      <c r="A115" s="291"/>
      <c r="B115" s="7" t="s">
        <v>146</v>
      </c>
      <c r="C115" s="7" t="s">
        <v>1201</v>
      </c>
      <c r="D115" s="4">
        <v>43667</v>
      </c>
      <c r="E115" s="7"/>
      <c r="F115" s="7" t="s">
        <v>725</v>
      </c>
      <c r="G115" s="295" t="s">
        <v>1202</v>
      </c>
      <c r="H115" s="296"/>
      <c r="I115" s="297"/>
      <c r="J115" s="40" t="s">
        <v>37</v>
      </c>
      <c r="K115" s="40"/>
      <c r="L115" s="85" t="s">
        <v>44</v>
      </c>
      <c r="M115" s="95">
        <f>118*4-118</f>
        <v>354</v>
      </c>
      <c r="N115" s="2"/>
      <c r="V115" s="50"/>
    </row>
    <row r="116" spans="1:22" ht="21" thickBot="1" x14ac:dyDescent="0.3">
      <c r="A116" s="291"/>
      <c r="B116" s="179" t="s">
        <v>30</v>
      </c>
      <c r="C116" s="179" t="s">
        <v>32</v>
      </c>
      <c r="D116" s="179" t="s">
        <v>17</v>
      </c>
      <c r="E116" s="298" t="s">
        <v>34</v>
      </c>
      <c r="F116" s="298"/>
      <c r="G116" s="299"/>
      <c r="H116" s="300"/>
      <c r="I116" s="301"/>
      <c r="J116" s="12" t="s">
        <v>38</v>
      </c>
      <c r="K116" s="13"/>
      <c r="L116" s="86"/>
      <c r="M116" s="96"/>
      <c r="N116" s="2"/>
      <c r="V116" s="50"/>
    </row>
    <row r="117" spans="1:22" ht="21" thickBot="1" x14ac:dyDescent="0.3">
      <c r="A117" s="292"/>
      <c r="B117" s="8" t="s">
        <v>1203</v>
      </c>
      <c r="C117" s="8" t="s">
        <v>1202</v>
      </c>
      <c r="D117" s="186">
        <v>43671</v>
      </c>
      <c r="E117" s="206" t="s">
        <v>2</v>
      </c>
      <c r="F117" s="187" t="s">
        <v>1749</v>
      </c>
      <c r="G117" s="302"/>
      <c r="H117" s="303"/>
      <c r="I117" s="304"/>
      <c r="J117" s="12" t="s">
        <v>39</v>
      </c>
      <c r="K117" s="13"/>
      <c r="L117" s="86"/>
      <c r="M117" s="96"/>
      <c r="N117" s="2"/>
      <c r="V117" s="50"/>
    </row>
    <row r="118" spans="1:22" ht="21.6" thickTop="1" thickBot="1" x14ac:dyDescent="0.3">
      <c r="A118" s="290">
        <f t="shared" ref="A118" si="22">A114+1</f>
        <v>26</v>
      </c>
      <c r="B118" s="74" t="s">
        <v>29</v>
      </c>
      <c r="C118" s="74" t="s">
        <v>31</v>
      </c>
      <c r="D118" s="74" t="s">
        <v>18</v>
      </c>
      <c r="E118" s="293" t="s">
        <v>33</v>
      </c>
      <c r="F118" s="293"/>
      <c r="G118" s="293" t="s">
        <v>24</v>
      </c>
      <c r="H118" s="294"/>
      <c r="I118" s="45"/>
      <c r="J118" s="42" t="s">
        <v>0</v>
      </c>
      <c r="K118" s="43"/>
      <c r="L118" s="43"/>
      <c r="M118" s="44"/>
      <c r="N118" s="2"/>
      <c r="V118" s="50"/>
    </row>
    <row r="119" spans="1:22" ht="21" thickBot="1" x14ac:dyDescent="0.3">
      <c r="A119" s="291"/>
      <c r="B119" s="7" t="s">
        <v>1204</v>
      </c>
      <c r="C119" s="7" t="s">
        <v>1205</v>
      </c>
      <c r="D119" s="4">
        <v>43708</v>
      </c>
      <c r="E119" s="7"/>
      <c r="F119" s="7" t="s">
        <v>1206</v>
      </c>
      <c r="G119" s="295" t="s">
        <v>1207</v>
      </c>
      <c r="H119" s="296"/>
      <c r="I119" s="297"/>
      <c r="J119" s="40" t="s">
        <v>37</v>
      </c>
      <c r="K119" s="40"/>
      <c r="L119" s="85" t="s">
        <v>44</v>
      </c>
      <c r="M119" s="95">
        <f>4*221</f>
        <v>884</v>
      </c>
      <c r="N119" s="2"/>
      <c r="V119" s="50"/>
    </row>
    <row r="120" spans="1:22" ht="21" thickBot="1" x14ac:dyDescent="0.3">
      <c r="A120" s="291"/>
      <c r="B120" s="179" t="s">
        <v>30</v>
      </c>
      <c r="C120" s="179" t="s">
        <v>32</v>
      </c>
      <c r="D120" s="179" t="s">
        <v>17</v>
      </c>
      <c r="E120" s="298" t="s">
        <v>34</v>
      </c>
      <c r="F120" s="298"/>
      <c r="G120" s="299"/>
      <c r="H120" s="300"/>
      <c r="I120" s="301"/>
      <c r="J120" s="12" t="s">
        <v>38</v>
      </c>
      <c r="K120" s="13"/>
      <c r="L120" s="86" t="s">
        <v>44</v>
      </c>
      <c r="M120" s="96">
        <v>1489</v>
      </c>
      <c r="N120" s="2"/>
      <c r="V120" s="50"/>
    </row>
    <row r="121" spans="1:22" ht="21" thickBot="1" x14ac:dyDescent="0.3">
      <c r="A121" s="292"/>
      <c r="B121" s="8" t="s">
        <v>1087</v>
      </c>
      <c r="C121" s="8" t="s">
        <v>1207</v>
      </c>
      <c r="D121" s="80">
        <v>43716</v>
      </c>
      <c r="E121" s="10" t="s">
        <v>2</v>
      </c>
      <c r="F121" s="11" t="s">
        <v>1208</v>
      </c>
      <c r="G121" s="302"/>
      <c r="H121" s="303"/>
      <c r="I121" s="304"/>
      <c r="J121" s="12" t="s">
        <v>39</v>
      </c>
      <c r="K121" s="13"/>
      <c r="L121" s="86"/>
      <c r="M121" s="96"/>
      <c r="N121" s="2"/>
      <c r="V121" s="50"/>
    </row>
    <row r="122" spans="1:22" ht="21.6" thickTop="1" thickBot="1" x14ac:dyDescent="0.3">
      <c r="A122" s="290">
        <f t="shared" ref="A122" si="23">A118+1</f>
        <v>27</v>
      </c>
      <c r="B122" s="74" t="s">
        <v>29</v>
      </c>
      <c r="C122" s="74" t="s">
        <v>31</v>
      </c>
      <c r="D122" s="74" t="s">
        <v>18</v>
      </c>
      <c r="E122" s="293" t="s">
        <v>33</v>
      </c>
      <c r="F122" s="293"/>
      <c r="G122" s="293" t="s">
        <v>24</v>
      </c>
      <c r="H122" s="294"/>
      <c r="I122" s="45"/>
      <c r="J122" s="42" t="s">
        <v>0</v>
      </c>
      <c r="K122" s="43"/>
      <c r="L122" s="43"/>
      <c r="M122" s="44"/>
      <c r="N122" s="2"/>
      <c r="V122" s="50"/>
    </row>
    <row r="123" spans="1:22" ht="21" thickBot="1" x14ac:dyDescent="0.3">
      <c r="A123" s="291"/>
      <c r="B123" s="7" t="s">
        <v>1209</v>
      </c>
      <c r="C123" s="7" t="s">
        <v>1210</v>
      </c>
      <c r="D123" s="4">
        <v>43571</v>
      </c>
      <c r="E123" s="7"/>
      <c r="F123" s="7" t="s">
        <v>1211</v>
      </c>
      <c r="G123" s="295" t="s">
        <v>1212</v>
      </c>
      <c r="H123" s="296"/>
      <c r="I123" s="297"/>
      <c r="J123" s="40" t="s">
        <v>37</v>
      </c>
      <c r="K123" s="40"/>
      <c r="L123" s="85" t="s">
        <v>44</v>
      </c>
      <c r="M123" s="95">
        <f>2*181</f>
        <v>362</v>
      </c>
      <c r="N123" s="2"/>
      <c r="V123" s="50"/>
    </row>
    <row r="124" spans="1:22" ht="21" thickBot="1" x14ac:dyDescent="0.3">
      <c r="A124" s="291"/>
      <c r="B124" s="179" t="s">
        <v>30</v>
      </c>
      <c r="C124" s="179" t="s">
        <v>32</v>
      </c>
      <c r="D124" s="179" t="s">
        <v>17</v>
      </c>
      <c r="E124" s="298" t="s">
        <v>34</v>
      </c>
      <c r="F124" s="298"/>
      <c r="G124" s="299"/>
      <c r="H124" s="300"/>
      <c r="I124" s="301"/>
      <c r="J124" s="12" t="s">
        <v>38</v>
      </c>
      <c r="K124" s="13"/>
      <c r="L124" s="86" t="s">
        <v>44</v>
      </c>
      <c r="M124" s="96">
        <v>372</v>
      </c>
      <c r="N124" s="2"/>
      <c r="V124" s="50"/>
    </row>
    <row r="125" spans="1:22" ht="21" thickBot="1" x14ac:dyDescent="0.3">
      <c r="A125" s="292"/>
      <c r="B125" s="8" t="s">
        <v>1213</v>
      </c>
      <c r="C125" s="8" t="s">
        <v>1212</v>
      </c>
      <c r="D125" s="80">
        <v>43573</v>
      </c>
      <c r="E125" s="10" t="s">
        <v>2</v>
      </c>
      <c r="F125" s="11" t="s">
        <v>823</v>
      </c>
      <c r="G125" s="302"/>
      <c r="H125" s="303"/>
      <c r="I125" s="304"/>
      <c r="J125" s="12" t="s">
        <v>39</v>
      </c>
      <c r="K125" s="13"/>
      <c r="L125" s="86" t="s">
        <v>44</v>
      </c>
      <c r="M125" s="96">
        <f>57+76</f>
        <v>133</v>
      </c>
      <c r="N125" s="2"/>
      <c r="V125" s="50"/>
    </row>
    <row r="126" spans="1:22" ht="21.6" thickTop="1" thickBot="1" x14ac:dyDescent="0.3">
      <c r="A126" s="290">
        <f t="shared" ref="A126" si="24">A122+1</f>
        <v>28</v>
      </c>
      <c r="B126" s="74" t="s">
        <v>29</v>
      </c>
      <c r="C126" s="74" t="s">
        <v>31</v>
      </c>
      <c r="D126" s="74" t="s">
        <v>18</v>
      </c>
      <c r="E126" s="293" t="s">
        <v>33</v>
      </c>
      <c r="F126" s="293"/>
      <c r="G126" s="293" t="s">
        <v>24</v>
      </c>
      <c r="H126" s="294"/>
      <c r="I126" s="45"/>
      <c r="J126" s="42" t="s">
        <v>0</v>
      </c>
      <c r="K126" s="43"/>
      <c r="L126" s="43"/>
      <c r="M126" s="44"/>
      <c r="N126" s="2"/>
      <c r="V126" s="50"/>
    </row>
    <row r="127" spans="1:22" ht="21" thickBot="1" x14ac:dyDescent="0.3">
      <c r="A127" s="291"/>
      <c r="B127" s="7" t="s">
        <v>1214</v>
      </c>
      <c r="C127" s="7" t="s">
        <v>1215</v>
      </c>
      <c r="D127" s="4">
        <v>43682</v>
      </c>
      <c r="E127" s="7"/>
      <c r="F127" s="7" t="s">
        <v>1216</v>
      </c>
      <c r="G127" s="295" t="s">
        <v>1217</v>
      </c>
      <c r="H127" s="296"/>
      <c r="I127" s="297"/>
      <c r="J127" s="40" t="s">
        <v>37</v>
      </c>
      <c r="K127" s="40"/>
      <c r="L127" s="85" t="s">
        <v>44</v>
      </c>
      <c r="M127" s="95">
        <f>4*180</f>
        <v>720</v>
      </c>
      <c r="N127" s="2"/>
      <c r="V127" s="50"/>
    </row>
    <row r="128" spans="1:22" ht="21" thickBot="1" x14ac:dyDescent="0.3">
      <c r="A128" s="291"/>
      <c r="B128" s="179" t="s">
        <v>30</v>
      </c>
      <c r="C128" s="179" t="s">
        <v>32</v>
      </c>
      <c r="D128" s="179" t="s">
        <v>17</v>
      </c>
      <c r="E128" s="298" t="s">
        <v>34</v>
      </c>
      <c r="F128" s="298"/>
      <c r="G128" s="299"/>
      <c r="H128" s="300"/>
      <c r="I128" s="301"/>
      <c r="J128" s="12" t="s">
        <v>38</v>
      </c>
      <c r="K128" s="13"/>
      <c r="L128" s="86" t="s">
        <v>44</v>
      </c>
      <c r="M128" s="96">
        <v>689</v>
      </c>
      <c r="N128" s="2"/>
      <c r="V128" s="50"/>
    </row>
    <row r="129" spans="1:22" ht="13.8" thickBot="1" x14ac:dyDescent="0.3">
      <c r="A129" s="292"/>
      <c r="B129" s="8" t="s">
        <v>1122</v>
      </c>
      <c r="C129" s="8" t="s">
        <v>1217</v>
      </c>
      <c r="D129" s="80">
        <v>43686</v>
      </c>
      <c r="E129" s="10" t="s">
        <v>2</v>
      </c>
      <c r="F129" s="11" t="s">
        <v>1218</v>
      </c>
      <c r="G129" s="302"/>
      <c r="H129" s="303"/>
      <c r="I129" s="304"/>
      <c r="J129" s="12" t="s">
        <v>39</v>
      </c>
      <c r="K129" s="13"/>
      <c r="L129" s="86" t="s">
        <v>44</v>
      </c>
      <c r="M129" s="96">
        <f>66</f>
        <v>66</v>
      </c>
      <c r="N129" s="2"/>
      <c r="V129" s="50"/>
    </row>
    <row r="130" spans="1:22" ht="21.6" thickTop="1" thickBot="1" x14ac:dyDescent="0.3">
      <c r="A130" s="290">
        <f t="shared" ref="A130" si="25">A126+1</f>
        <v>29</v>
      </c>
      <c r="B130" s="74" t="s">
        <v>29</v>
      </c>
      <c r="C130" s="74" t="s">
        <v>31</v>
      </c>
      <c r="D130" s="74" t="s">
        <v>18</v>
      </c>
      <c r="E130" s="293" t="s">
        <v>33</v>
      </c>
      <c r="F130" s="293"/>
      <c r="G130" s="293" t="s">
        <v>24</v>
      </c>
      <c r="H130" s="294"/>
      <c r="I130" s="45"/>
      <c r="J130" s="42" t="s">
        <v>0</v>
      </c>
      <c r="K130" s="43"/>
      <c r="L130" s="43"/>
      <c r="M130" s="44"/>
      <c r="N130" s="2"/>
      <c r="V130" s="50"/>
    </row>
    <row r="131" spans="1:22" ht="21" thickBot="1" x14ac:dyDescent="0.3">
      <c r="A131" s="291"/>
      <c r="B131" s="7" t="s">
        <v>1219</v>
      </c>
      <c r="C131" s="7" t="s">
        <v>1220</v>
      </c>
      <c r="D131" s="4">
        <v>43526</v>
      </c>
      <c r="E131" s="7"/>
      <c r="F131" s="7" t="s">
        <v>804</v>
      </c>
      <c r="G131" s="295" t="s">
        <v>806</v>
      </c>
      <c r="H131" s="296"/>
      <c r="I131" s="297"/>
      <c r="J131" s="40" t="s">
        <v>37</v>
      </c>
      <c r="K131" s="40"/>
      <c r="L131" s="85" t="s">
        <v>44</v>
      </c>
      <c r="M131" s="95">
        <f>282*5</f>
        <v>1410</v>
      </c>
      <c r="N131" s="2"/>
      <c r="V131" s="50"/>
    </row>
    <row r="132" spans="1:22" ht="21" thickBot="1" x14ac:dyDescent="0.3">
      <c r="A132" s="291"/>
      <c r="B132" s="179" t="s">
        <v>30</v>
      </c>
      <c r="C132" s="179" t="s">
        <v>32</v>
      </c>
      <c r="D132" s="179" t="s">
        <v>17</v>
      </c>
      <c r="E132" s="298" t="s">
        <v>34</v>
      </c>
      <c r="F132" s="298"/>
      <c r="G132" s="299"/>
      <c r="H132" s="300"/>
      <c r="I132" s="301"/>
      <c r="J132" s="12" t="s">
        <v>38</v>
      </c>
      <c r="K132" s="13"/>
      <c r="L132" s="86"/>
      <c r="M132" s="96"/>
      <c r="N132" s="2"/>
      <c r="V132" s="50"/>
    </row>
    <row r="133" spans="1:22" ht="13.8" thickBot="1" x14ac:dyDescent="0.3">
      <c r="A133" s="292"/>
      <c r="B133" s="8" t="s">
        <v>1222</v>
      </c>
      <c r="C133" s="8" t="s">
        <v>805</v>
      </c>
      <c r="D133" s="80">
        <v>43532</v>
      </c>
      <c r="E133" s="10" t="s">
        <v>2</v>
      </c>
      <c r="F133" s="11" t="s">
        <v>1221</v>
      </c>
      <c r="G133" s="302"/>
      <c r="H133" s="303"/>
      <c r="I133" s="304"/>
      <c r="J133" s="12" t="s">
        <v>39</v>
      </c>
      <c r="K133" s="13"/>
      <c r="L133" s="86"/>
      <c r="M133" s="96"/>
      <c r="N133" s="2"/>
      <c r="V133" s="50"/>
    </row>
    <row r="134" spans="1:22" ht="21.6" thickTop="1" thickBot="1" x14ac:dyDescent="0.3">
      <c r="A134" s="290">
        <f t="shared" ref="A134" si="26">A130+1</f>
        <v>30</v>
      </c>
      <c r="B134" s="74" t="s">
        <v>29</v>
      </c>
      <c r="C134" s="74" t="s">
        <v>31</v>
      </c>
      <c r="D134" s="74" t="s">
        <v>18</v>
      </c>
      <c r="E134" s="293" t="s">
        <v>33</v>
      </c>
      <c r="F134" s="293"/>
      <c r="G134" s="293" t="s">
        <v>24</v>
      </c>
      <c r="H134" s="294"/>
      <c r="I134" s="45"/>
      <c r="J134" s="42" t="s">
        <v>0</v>
      </c>
      <c r="K134" s="43"/>
      <c r="L134" s="43"/>
      <c r="M134" s="44"/>
      <c r="N134" s="2"/>
      <c r="V134" s="50"/>
    </row>
    <row r="135" spans="1:22" ht="21" thickBot="1" x14ac:dyDescent="0.3">
      <c r="A135" s="291"/>
      <c r="B135" s="7" t="s">
        <v>1223</v>
      </c>
      <c r="C135" s="7" t="s">
        <v>1224</v>
      </c>
      <c r="D135" s="4">
        <v>43527</v>
      </c>
      <c r="E135" s="7"/>
      <c r="F135" s="7" t="s">
        <v>1225</v>
      </c>
      <c r="G135" s="295" t="s">
        <v>1235</v>
      </c>
      <c r="H135" s="296"/>
      <c r="I135" s="297"/>
      <c r="J135" s="40" t="s">
        <v>37</v>
      </c>
      <c r="K135" s="40"/>
      <c r="L135" s="85" t="s">
        <v>44</v>
      </c>
      <c r="M135" s="95">
        <f>172*3</f>
        <v>516</v>
      </c>
      <c r="N135" s="2"/>
      <c r="V135" s="50"/>
    </row>
    <row r="136" spans="1:22" ht="21" thickBot="1" x14ac:dyDescent="0.3">
      <c r="A136" s="291"/>
      <c r="B136" s="179" t="s">
        <v>30</v>
      </c>
      <c r="C136" s="179" t="s">
        <v>32</v>
      </c>
      <c r="D136" s="179" t="s">
        <v>17</v>
      </c>
      <c r="E136" s="298" t="s">
        <v>34</v>
      </c>
      <c r="F136" s="298"/>
      <c r="G136" s="299"/>
      <c r="H136" s="300"/>
      <c r="I136" s="301"/>
      <c r="J136" s="12" t="s">
        <v>38</v>
      </c>
      <c r="K136" s="13"/>
      <c r="L136" s="86" t="s">
        <v>44</v>
      </c>
      <c r="M136" s="96">
        <v>658</v>
      </c>
      <c r="N136" s="2"/>
      <c r="V136" s="50"/>
    </row>
    <row r="137" spans="1:22" ht="21" thickBot="1" x14ac:dyDescent="0.3">
      <c r="A137" s="292"/>
      <c r="B137" s="8" t="s">
        <v>1122</v>
      </c>
      <c r="C137" s="8" t="s">
        <v>1235</v>
      </c>
      <c r="D137" s="80">
        <v>43530</v>
      </c>
      <c r="E137" s="10" t="s">
        <v>2</v>
      </c>
      <c r="F137" s="11" t="s">
        <v>1226</v>
      </c>
      <c r="G137" s="302"/>
      <c r="H137" s="303"/>
      <c r="I137" s="304"/>
      <c r="J137" s="12" t="s">
        <v>39</v>
      </c>
      <c r="K137" s="13"/>
      <c r="L137" s="86"/>
      <c r="M137" s="96"/>
      <c r="N137" s="2"/>
      <c r="V137" s="50"/>
    </row>
    <row r="138" spans="1:22" ht="21.6" thickTop="1" thickBot="1" x14ac:dyDescent="0.3">
      <c r="A138" s="290">
        <f t="shared" ref="A138" si="27">A134+1</f>
        <v>31</v>
      </c>
      <c r="B138" s="74" t="s">
        <v>29</v>
      </c>
      <c r="C138" s="74" t="s">
        <v>31</v>
      </c>
      <c r="D138" s="74" t="s">
        <v>18</v>
      </c>
      <c r="E138" s="293" t="s">
        <v>33</v>
      </c>
      <c r="F138" s="293"/>
      <c r="G138" s="293" t="s">
        <v>24</v>
      </c>
      <c r="H138" s="294"/>
      <c r="I138" s="45"/>
      <c r="J138" s="42" t="s">
        <v>0</v>
      </c>
      <c r="K138" s="43"/>
      <c r="L138" s="43"/>
      <c r="M138" s="44"/>
      <c r="N138" s="2"/>
      <c r="V138" s="50"/>
    </row>
    <row r="139" spans="1:22" ht="13.8" thickBot="1" x14ac:dyDescent="0.3">
      <c r="A139" s="291"/>
      <c r="B139" s="7" t="s">
        <v>1227</v>
      </c>
      <c r="C139" s="7" t="s">
        <v>1228</v>
      </c>
      <c r="D139" s="4">
        <v>43645</v>
      </c>
      <c r="E139" s="7"/>
      <c r="F139" s="7" t="s">
        <v>1229</v>
      </c>
      <c r="G139" s="295" t="s">
        <v>1230</v>
      </c>
      <c r="H139" s="296"/>
      <c r="I139" s="297"/>
      <c r="J139" s="40" t="s">
        <v>37</v>
      </c>
      <c r="K139" s="40"/>
      <c r="L139" s="85" t="s">
        <v>44</v>
      </c>
      <c r="M139" s="95">
        <f>8*158+288</f>
        <v>1552</v>
      </c>
      <c r="N139" s="2"/>
      <c r="V139" s="50"/>
    </row>
    <row r="140" spans="1:22" ht="21" thickBot="1" x14ac:dyDescent="0.3">
      <c r="A140" s="291"/>
      <c r="B140" s="179" t="s">
        <v>30</v>
      </c>
      <c r="C140" s="179" t="s">
        <v>32</v>
      </c>
      <c r="D140" s="179" t="s">
        <v>17</v>
      </c>
      <c r="E140" s="298" t="s">
        <v>34</v>
      </c>
      <c r="F140" s="298"/>
      <c r="G140" s="299"/>
      <c r="H140" s="300"/>
      <c r="I140" s="301"/>
      <c r="J140" s="12" t="s">
        <v>38</v>
      </c>
      <c r="K140" s="13"/>
      <c r="L140" s="86" t="s">
        <v>44</v>
      </c>
      <c r="M140" s="96">
        <f>30+250+30</f>
        <v>310</v>
      </c>
      <c r="N140" s="2"/>
      <c r="V140" s="50"/>
    </row>
    <row r="141" spans="1:22" ht="21" thickBot="1" x14ac:dyDescent="0.3">
      <c r="A141" s="292"/>
      <c r="B141" s="8" t="s">
        <v>1231</v>
      </c>
      <c r="C141" s="8" t="s">
        <v>1230</v>
      </c>
      <c r="D141" s="80">
        <v>43655</v>
      </c>
      <c r="E141" s="10" t="s">
        <v>2</v>
      </c>
      <c r="F141" s="11" t="s">
        <v>1232</v>
      </c>
      <c r="G141" s="302"/>
      <c r="H141" s="303"/>
      <c r="I141" s="304"/>
      <c r="J141" s="12" t="s">
        <v>39</v>
      </c>
      <c r="K141" s="13"/>
      <c r="L141" s="86"/>
      <c r="M141" s="96"/>
      <c r="N141" s="2"/>
      <c r="V141" s="50"/>
    </row>
    <row r="142" spans="1:22" ht="21.6" thickTop="1" thickBot="1" x14ac:dyDescent="0.3">
      <c r="A142" s="290">
        <f t="shared" ref="A142" si="28">A138+1</f>
        <v>32</v>
      </c>
      <c r="B142" s="74" t="s">
        <v>29</v>
      </c>
      <c r="C142" s="74" t="s">
        <v>31</v>
      </c>
      <c r="D142" s="74" t="s">
        <v>18</v>
      </c>
      <c r="E142" s="293" t="s">
        <v>33</v>
      </c>
      <c r="F142" s="293"/>
      <c r="G142" s="293" t="s">
        <v>24</v>
      </c>
      <c r="H142" s="294"/>
      <c r="I142" s="45"/>
      <c r="J142" s="42" t="s">
        <v>0</v>
      </c>
      <c r="K142" s="43"/>
      <c r="L142" s="43"/>
      <c r="M142" s="44"/>
      <c r="N142" s="2"/>
      <c r="V142" s="50"/>
    </row>
    <row r="143" spans="1:22" ht="13.8" thickBot="1" x14ac:dyDescent="0.3">
      <c r="A143" s="291"/>
      <c r="B143" s="7"/>
      <c r="C143" s="7"/>
      <c r="D143" s="4"/>
      <c r="E143" s="7"/>
      <c r="F143" s="7"/>
      <c r="G143" s="295"/>
      <c r="H143" s="296"/>
      <c r="I143" s="297"/>
      <c r="J143" s="40" t="s">
        <v>37</v>
      </c>
      <c r="K143" s="40"/>
      <c r="L143" s="40"/>
      <c r="M143" s="41"/>
      <c r="N143" s="2"/>
      <c r="V143" s="50"/>
    </row>
    <row r="144" spans="1:22" ht="21" thickBot="1" x14ac:dyDescent="0.3">
      <c r="A144" s="291"/>
      <c r="B144" s="75" t="s">
        <v>30</v>
      </c>
      <c r="C144" s="75" t="s">
        <v>32</v>
      </c>
      <c r="D144" s="75" t="s">
        <v>17</v>
      </c>
      <c r="E144" s="298" t="s">
        <v>34</v>
      </c>
      <c r="F144" s="298"/>
      <c r="G144" s="299"/>
      <c r="H144" s="300"/>
      <c r="I144" s="301"/>
      <c r="J144" s="12" t="s">
        <v>38</v>
      </c>
      <c r="K144" s="13"/>
      <c r="L144" s="13"/>
      <c r="M144" s="14"/>
      <c r="N144" s="2"/>
      <c r="V144" s="50"/>
    </row>
    <row r="145" spans="1:22" ht="13.8" thickBot="1" x14ac:dyDescent="0.3">
      <c r="A145" s="292"/>
      <c r="B145" s="8"/>
      <c r="C145" s="8"/>
      <c r="D145" s="9"/>
      <c r="E145" s="10" t="s">
        <v>2</v>
      </c>
      <c r="F145" s="11"/>
      <c r="G145" s="302"/>
      <c r="H145" s="303"/>
      <c r="I145" s="304"/>
      <c r="J145" s="12" t="s">
        <v>39</v>
      </c>
      <c r="K145" s="13"/>
      <c r="L145" s="13"/>
      <c r="M145" s="14"/>
      <c r="N145" s="2"/>
      <c r="V145" s="50"/>
    </row>
    <row r="146" spans="1:22" ht="21.6" thickTop="1" thickBot="1" x14ac:dyDescent="0.3">
      <c r="A146" s="290">
        <f t="shared" ref="A146" si="29">A142+1</f>
        <v>33</v>
      </c>
      <c r="B146" s="74" t="s">
        <v>29</v>
      </c>
      <c r="C146" s="74" t="s">
        <v>31</v>
      </c>
      <c r="D146" s="74" t="s">
        <v>18</v>
      </c>
      <c r="E146" s="293" t="s">
        <v>33</v>
      </c>
      <c r="F146" s="293"/>
      <c r="G146" s="293" t="s">
        <v>24</v>
      </c>
      <c r="H146" s="294"/>
      <c r="I146" s="45"/>
      <c r="J146" s="42" t="s">
        <v>0</v>
      </c>
      <c r="K146" s="43"/>
      <c r="L146" s="43"/>
      <c r="M146" s="44"/>
      <c r="N146" s="2"/>
      <c r="V146" s="50"/>
    </row>
    <row r="147" spans="1:22" ht="13.8" thickBot="1" x14ac:dyDescent="0.3">
      <c r="A147" s="291"/>
      <c r="B147" s="7"/>
      <c r="C147" s="7"/>
      <c r="D147" s="4"/>
      <c r="E147" s="7"/>
      <c r="F147" s="7"/>
      <c r="G147" s="295"/>
      <c r="H147" s="296"/>
      <c r="I147" s="297"/>
      <c r="J147" s="40" t="s">
        <v>37</v>
      </c>
      <c r="K147" s="40"/>
      <c r="L147" s="40"/>
      <c r="M147" s="41"/>
      <c r="N147" s="2"/>
      <c r="V147" s="50"/>
    </row>
    <row r="148" spans="1:22" ht="21" thickBot="1" x14ac:dyDescent="0.3">
      <c r="A148" s="291"/>
      <c r="B148" s="75" t="s">
        <v>30</v>
      </c>
      <c r="C148" s="75" t="s">
        <v>32</v>
      </c>
      <c r="D148" s="75" t="s">
        <v>17</v>
      </c>
      <c r="E148" s="298" t="s">
        <v>34</v>
      </c>
      <c r="F148" s="298"/>
      <c r="G148" s="299"/>
      <c r="H148" s="300"/>
      <c r="I148" s="301"/>
      <c r="J148" s="12" t="s">
        <v>38</v>
      </c>
      <c r="K148" s="13"/>
      <c r="L148" s="13"/>
      <c r="M148" s="14"/>
      <c r="N148" s="2"/>
      <c r="V148" s="50"/>
    </row>
    <row r="149" spans="1:22" ht="13.8" thickBot="1" x14ac:dyDescent="0.3">
      <c r="A149" s="292"/>
      <c r="B149" s="8"/>
      <c r="C149" s="8"/>
      <c r="D149" s="9"/>
      <c r="E149" s="10" t="s">
        <v>2</v>
      </c>
      <c r="F149" s="11"/>
      <c r="G149" s="302"/>
      <c r="H149" s="303"/>
      <c r="I149" s="304"/>
      <c r="J149" s="12" t="s">
        <v>39</v>
      </c>
      <c r="K149" s="13"/>
      <c r="L149" s="13"/>
      <c r="M149" s="14"/>
      <c r="N149" s="2"/>
      <c r="V149" s="50"/>
    </row>
    <row r="150" spans="1:22" ht="21.6" thickTop="1" thickBot="1" x14ac:dyDescent="0.3">
      <c r="A150" s="290">
        <f t="shared" ref="A150" si="30">A146+1</f>
        <v>34</v>
      </c>
      <c r="B150" s="74" t="s">
        <v>29</v>
      </c>
      <c r="C150" s="74" t="s">
        <v>31</v>
      </c>
      <c r="D150" s="74" t="s">
        <v>18</v>
      </c>
      <c r="E150" s="293" t="s">
        <v>33</v>
      </c>
      <c r="F150" s="293"/>
      <c r="G150" s="293" t="s">
        <v>24</v>
      </c>
      <c r="H150" s="294"/>
      <c r="I150" s="45"/>
      <c r="J150" s="42" t="s">
        <v>0</v>
      </c>
      <c r="K150" s="43"/>
      <c r="L150" s="43"/>
      <c r="M150" s="44"/>
      <c r="N150" s="2"/>
      <c r="V150" s="50"/>
    </row>
    <row r="151" spans="1:22" ht="13.8" thickBot="1" x14ac:dyDescent="0.3">
      <c r="A151" s="291"/>
      <c r="B151" s="7"/>
      <c r="C151" s="7"/>
      <c r="D151" s="4"/>
      <c r="E151" s="7"/>
      <c r="F151" s="7"/>
      <c r="G151" s="295"/>
      <c r="H151" s="296"/>
      <c r="I151" s="297"/>
      <c r="J151" s="40" t="s">
        <v>37</v>
      </c>
      <c r="K151" s="40"/>
      <c r="L151" s="40"/>
      <c r="M151" s="41"/>
      <c r="N151" s="2"/>
      <c r="V151" s="50"/>
    </row>
    <row r="152" spans="1:22" ht="21" thickBot="1" x14ac:dyDescent="0.3">
      <c r="A152" s="291"/>
      <c r="B152" s="75" t="s">
        <v>30</v>
      </c>
      <c r="C152" s="75" t="s">
        <v>32</v>
      </c>
      <c r="D152" s="75" t="s">
        <v>17</v>
      </c>
      <c r="E152" s="298" t="s">
        <v>34</v>
      </c>
      <c r="F152" s="298"/>
      <c r="G152" s="299"/>
      <c r="H152" s="300"/>
      <c r="I152" s="301"/>
      <c r="J152" s="12" t="s">
        <v>38</v>
      </c>
      <c r="K152" s="13"/>
      <c r="L152" s="13"/>
      <c r="M152" s="14"/>
      <c r="N152" s="2"/>
      <c r="V152" s="50"/>
    </row>
    <row r="153" spans="1:22" ht="13.8" thickBot="1" x14ac:dyDescent="0.3">
      <c r="A153" s="292"/>
      <c r="B153" s="8"/>
      <c r="C153" s="8"/>
      <c r="D153" s="9"/>
      <c r="E153" s="10" t="s">
        <v>2</v>
      </c>
      <c r="F153" s="11"/>
      <c r="G153" s="302"/>
      <c r="H153" s="303"/>
      <c r="I153" s="304"/>
      <c r="J153" s="12" t="s">
        <v>39</v>
      </c>
      <c r="K153" s="13"/>
      <c r="L153" s="13"/>
      <c r="M153" s="14"/>
      <c r="N153" s="2"/>
      <c r="V153" s="50"/>
    </row>
    <row r="154" spans="1:22" ht="21.6" thickTop="1" thickBot="1" x14ac:dyDescent="0.3">
      <c r="A154" s="290">
        <f t="shared" ref="A154" si="31">A150+1</f>
        <v>35</v>
      </c>
      <c r="B154" s="74" t="s">
        <v>29</v>
      </c>
      <c r="C154" s="74" t="s">
        <v>31</v>
      </c>
      <c r="D154" s="74" t="s">
        <v>18</v>
      </c>
      <c r="E154" s="293" t="s">
        <v>33</v>
      </c>
      <c r="F154" s="293"/>
      <c r="G154" s="293" t="s">
        <v>24</v>
      </c>
      <c r="H154" s="294"/>
      <c r="I154" s="45"/>
      <c r="J154" s="42" t="s">
        <v>0</v>
      </c>
      <c r="K154" s="43"/>
      <c r="L154" s="43"/>
      <c r="M154" s="44"/>
      <c r="N154" s="2"/>
      <c r="V154" s="50"/>
    </row>
    <row r="155" spans="1:22" ht="13.8" thickBot="1" x14ac:dyDescent="0.3">
      <c r="A155" s="291"/>
      <c r="B155" s="7"/>
      <c r="C155" s="7"/>
      <c r="D155" s="4"/>
      <c r="E155" s="7"/>
      <c r="F155" s="7"/>
      <c r="G155" s="295"/>
      <c r="H155" s="296"/>
      <c r="I155" s="297"/>
      <c r="J155" s="40" t="s">
        <v>37</v>
      </c>
      <c r="K155" s="40"/>
      <c r="L155" s="40"/>
      <c r="M155" s="41"/>
      <c r="N155" s="2"/>
      <c r="V155" s="50"/>
    </row>
    <row r="156" spans="1:22" ht="21" thickBot="1" x14ac:dyDescent="0.3">
      <c r="A156" s="291"/>
      <c r="B156" s="75" t="s">
        <v>30</v>
      </c>
      <c r="C156" s="75" t="s">
        <v>32</v>
      </c>
      <c r="D156" s="75" t="s">
        <v>17</v>
      </c>
      <c r="E156" s="298" t="s">
        <v>34</v>
      </c>
      <c r="F156" s="298"/>
      <c r="G156" s="299"/>
      <c r="H156" s="300"/>
      <c r="I156" s="301"/>
      <c r="J156" s="12" t="s">
        <v>38</v>
      </c>
      <c r="K156" s="13"/>
      <c r="L156" s="13"/>
      <c r="M156" s="14"/>
      <c r="N156" s="2"/>
      <c r="V156" s="50"/>
    </row>
    <row r="157" spans="1:22" ht="13.8" thickBot="1" x14ac:dyDescent="0.3">
      <c r="A157" s="292"/>
      <c r="B157" s="8"/>
      <c r="C157" s="8"/>
      <c r="D157" s="9"/>
      <c r="E157" s="10" t="s">
        <v>2</v>
      </c>
      <c r="F157" s="11"/>
      <c r="G157" s="302"/>
      <c r="H157" s="303"/>
      <c r="I157" s="304"/>
      <c r="J157" s="12" t="s">
        <v>39</v>
      </c>
      <c r="K157" s="13"/>
      <c r="L157" s="13"/>
      <c r="M157" s="14"/>
      <c r="N157" s="2"/>
      <c r="V157" s="50"/>
    </row>
    <row r="158" spans="1:22" ht="21.6" thickTop="1" thickBot="1" x14ac:dyDescent="0.3">
      <c r="A158" s="290">
        <f t="shared" ref="A158" si="32">A154+1</f>
        <v>36</v>
      </c>
      <c r="B158" s="74" t="s">
        <v>29</v>
      </c>
      <c r="C158" s="74" t="s">
        <v>31</v>
      </c>
      <c r="D158" s="74" t="s">
        <v>18</v>
      </c>
      <c r="E158" s="293" t="s">
        <v>33</v>
      </c>
      <c r="F158" s="293"/>
      <c r="G158" s="293" t="s">
        <v>24</v>
      </c>
      <c r="H158" s="294"/>
      <c r="I158" s="45"/>
      <c r="J158" s="42" t="s">
        <v>0</v>
      </c>
      <c r="K158" s="43"/>
      <c r="L158" s="43"/>
      <c r="M158" s="44"/>
      <c r="N158" s="2"/>
      <c r="V158" s="50"/>
    </row>
    <row r="159" spans="1:22" ht="13.8" thickBot="1" x14ac:dyDescent="0.3">
      <c r="A159" s="291"/>
      <c r="B159" s="7"/>
      <c r="C159" s="7"/>
      <c r="D159" s="4"/>
      <c r="E159" s="7"/>
      <c r="F159" s="7"/>
      <c r="G159" s="295"/>
      <c r="H159" s="296"/>
      <c r="I159" s="297"/>
      <c r="J159" s="40" t="s">
        <v>37</v>
      </c>
      <c r="K159" s="40"/>
      <c r="L159" s="40"/>
      <c r="M159" s="41"/>
      <c r="N159" s="2"/>
      <c r="V159" s="50"/>
    </row>
    <row r="160" spans="1:22" ht="21" thickBot="1" x14ac:dyDescent="0.3">
      <c r="A160" s="291"/>
      <c r="B160" s="75" t="s">
        <v>30</v>
      </c>
      <c r="C160" s="75" t="s">
        <v>32</v>
      </c>
      <c r="D160" s="75" t="s">
        <v>17</v>
      </c>
      <c r="E160" s="298" t="s">
        <v>34</v>
      </c>
      <c r="F160" s="298"/>
      <c r="G160" s="299"/>
      <c r="H160" s="300"/>
      <c r="I160" s="301"/>
      <c r="J160" s="12" t="s">
        <v>38</v>
      </c>
      <c r="K160" s="13"/>
      <c r="L160" s="13"/>
      <c r="M160" s="14"/>
      <c r="N160" s="2"/>
      <c r="V160" s="50"/>
    </row>
    <row r="161" spans="1:22" ht="13.8" thickBot="1" x14ac:dyDescent="0.3">
      <c r="A161" s="292"/>
      <c r="B161" s="8"/>
      <c r="C161" s="8"/>
      <c r="D161" s="9"/>
      <c r="E161" s="10" t="s">
        <v>2</v>
      </c>
      <c r="F161" s="11"/>
      <c r="G161" s="302"/>
      <c r="H161" s="303"/>
      <c r="I161" s="304"/>
      <c r="J161" s="12" t="s">
        <v>39</v>
      </c>
      <c r="K161" s="13"/>
      <c r="L161" s="13"/>
      <c r="M161" s="14"/>
      <c r="N161" s="2"/>
      <c r="V161" s="50"/>
    </row>
    <row r="162" spans="1:22" ht="21.6" thickTop="1" thickBot="1" x14ac:dyDescent="0.3">
      <c r="A162" s="290">
        <f t="shared" ref="A162" si="33">A158+1</f>
        <v>37</v>
      </c>
      <c r="B162" s="74" t="s">
        <v>29</v>
      </c>
      <c r="C162" s="74" t="s">
        <v>31</v>
      </c>
      <c r="D162" s="74" t="s">
        <v>18</v>
      </c>
      <c r="E162" s="293" t="s">
        <v>33</v>
      </c>
      <c r="F162" s="293"/>
      <c r="G162" s="293" t="s">
        <v>24</v>
      </c>
      <c r="H162" s="294"/>
      <c r="I162" s="45"/>
      <c r="J162" s="42" t="s">
        <v>0</v>
      </c>
      <c r="K162" s="43"/>
      <c r="L162" s="43"/>
      <c r="M162" s="44"/>
      <c r="N162" s="2"/>
      <c r="V162" s="50"/>
    </row>
    <row r="163" spans="1:22" ht="13.8" thickBot="1" x14ac:dyDescent="0.3">
      <c r="A163" s="291"/>
      <c r="B163" s="7"/>
      <c r="C163" s="7"/>
      <c r="D163" s="4"/>
      <c r="E163" s="7"/>
      <c r="F163" s="7"/>
      <c r="G163" s="295"/>
      <c r="H163" s="296"/>
      <c r="I163" s="297"/>
      <c r="J163" s="40" t="s">
        <v>37</v>
      </c>
      <c r="K163" s="40"/>
      <c r="L163" s="40"/>
      <c r="M163" s="41"/>
      <c r="N163" s="2"/>
      <c r="V163" s="50"/>
    </row>
    <row r="164" spans="1:22" ht="21" thickBot="1" x14ac:dyDescent="0.3">
      <c r="A164" s="291"/>
      <c r="B164" s="75" t="s">
        <v>30</v>
      </c>
      <c r="C164" s="75" t="s">
        <v>32</v>
      </c>
      <c r="D164" s="75" t="s">
        <v>17</v>
      </c>
      <c r="E164" s="298" t="s">
        <v>34</v>
      </c>
      <c r="F164" s="298"/>
      <c r="G164" s="299"/>
      <c r="H164" s="300"/>
      <c r="I164" s="301"/>
      <c r="J164" s="12" t="s">
        <v>38</v>
      </c>
      <c r="K164" s="13"/>
      <c r="L164" s="13"/>
      <c r="M164" s="14"/>
      <c r="N164" s="2"/>
      <c r="V164" s="50"/>
    </row>
    <row r="165" spans="1:22" ht="13.8" thickBot="1" x14ac:dyDescent="0.3">
      <c r="A165" s="292"/>
      <c r="B165" s="8"/>
      <c r="C165" s="8"/>
      <c r="D165" s="9"/>
      <c r="E165" s="10" t="s">
        <v>2</v>
      </c>
      <c r="F165" s="11"/>
      <c r="G165" s="302"/>
      <c r="H165" s="303"/>
      <c r="I165" s="304"/>
      <c r="J165" s="12" t="s">
        <v>39</v>
      </c>
      <c r="K165" s="13"/>
      <c r="L165" s="13"/>
      <c r="M165" s="14"/>
      <c r="N165" s="2"/>
      <c r="V165" s="50"/>
    </row>
    <row r="166" spans="1:22" ht="21.6" thickTop="1" thickBot="1" x14ac:dyDescent="0.3">
      <c r="A166" s="290">
        <f t="shared" ref="A166" si="34">A162+1</f>
        <v>38</v>
      </c>
      <c r="B166" s="74" t="s">
        <v>29</v>
      </c>
      <c r="C166" s="74" t="s">
        <v>31</v>
      </c>
      <c r="D166" s="74" t="s">
        <v>18</v>
      </c>
      <c r="E166" s="293" t="s">
        <v>33</v>
      </c>
      <c r="F166" s="293"/>
      <c r="G166" s="293" t="s">
        <v>24</v>
      </c>
      <c r="H166" s="294"/>
      <c r="I166" s="45"/>
      <c r="J166" s="42" t="s">
        <v>0</v>
      </c>
      <c r="K166" s="43"/>
      <c r="L166" s="43"/>
      <c r="M166" s="44"/>
      <c r="N166" s="2"/>
      <c r="V166" s="50"/>
    </row>
    <row r="167" spans="1:22" ht="13.8" thickBot="1" x14ac:dyDescent="0.3">
      <c r="A167" s="291"/>
      <c r="B167" s="7"/>
      <c r="C167" s="7"/>
      <c r="D167" s="4"/>
      <c r="E167" s="7"/>
      <c r="F167" s="7"/>
      <c r="G167" s="295"/>
      <c r="H167" s="296"/>
      <c r="I167" s="297"/>
      <c r="J167" s="40" t="s">
        <v>37</v>
      </c>
      <c r="K167" s="40"/>
      <c r="L167" s="40"/>
      <c r="M167" s="41"/>
      <c r="N167" s="2"/>
      <c r="V167" s="50"/>
    </row>
    <row r="168" spans="1:22" ht="21" thickBot="1" x14ac:dyDescent="0.3">
      <c r="A168" s="291"/>
      <c r="B168" s="75" t="s">
        <v>30</v>
      </c>
      <c r="C168" s="75" t="s">
        <v>32</v>
      </c>
      <c r="D168" s="75" t="s">
        <v>17</v>
      </c>
      <c r="E168" s="298" t="s">
        <v>34</v>
      </c>
      <c r="F168" s="298"/>
      <c r="G168" s="299"/>
      <c r="H168" s="300"/>
      <c r="I168" s="301"/>
      <c r="J168" s="12" t="s">
        <v>38</v>
      </c>
      <c r="K168" s="13"/>
      <c r="L168" s="13"/>
      <c r="M168" s="14"/>
      <c r="N168" s="2"/>
      <c r="V168" s="50"/>
    </row>
    <row r="169" spans="1:22" ht="13.8" thickBot="1" x14ac:dyDescent="0.3">
      <c r="A169" s="292"/>
      <c r="B169" s="8"/>
      <c r="C169" s="8"/>
      <c r="D169" s="9"/>
      <c r="E169" s="10" t="s">
        <v>2</v>
      </c>
      <c r="F169" s="11"/>
      <c r="G169" s="302"/>
      <c r="H169" s="303"/>
      <c r="I169" s="304"/>
      <c r="J169" s="12" t="s">
        <v>39</v>
      </c>
      <c r="K169" s="13"/>
      <c r="L169" s="13"/>
      <c r="M169" s="14"/>
      <c r="N169" s="2"/>
      <c r="V169" s="50"/>
    </row>
    <row r="170" spans="1:22" ht="21.6" thickTop="1" thickBot="1" x14ac:dyDescent="0.3">
      <c r="A170" s="290">
        <f t="shared" ref="A170" si="35">A166+1</f>
        <v>39</v>
      </c>
      <c r="B170" s="74" t="s">
        <v>29</v>
      </c>
      <c r="C170" s="74" t="s">
        <v>31</v>
      </c>
      <c r="D170" s="74" t="s">
        <v>18</v>
      </c>
      <c r="E170" s="293" t="s">
        <v>33</v>
      </c>
      <c r="F170" s="293"/>
      <c r="G170" s="293" t="s">
        <v>24</v>
      </c>
      <c r="H170" s="294"/>
      <c r="I170" s="45"/>
      <c r="J170" s="42" t="s">
        <v>0</v>
      </c>
      <c r="K170" s="43"/>
      <c r="L170" s="43"/>
      <c r="M170" s="44"/>
      <c r="N170" s="2"/>
      <c r="V170" s="50"/>
    </row>
    <row r="171" spans="1:22" ht="13.8" thickBot="1" x14ac:dyDescent="0.3">
      <c r="A171" s="291"/>
      <c r="B171" s="7"/>
      <c r="C171" s="7"/>
      <c r="D171" s="4"/>
      <c r="E171" s="7"/>
      <c r="F171" s="7"/>
      <c r="G171" s="295"/>
      <c r="H171" s="296"/>
      <c r="I171" s="297"/>
      <c r="J171" s="40" t="s">
        <v>37</v>
      </c>
      <c r="K171" s="40"/>
      <c r="L171" s="40"/>
      <c r="M171" s="41"/>
      <c r="N171" s="2"/>
      <c r="V171" s="50"/>
    </row>
    <row r="172" spans="1:22" ht="21" thickBot="1" x14ac:dyDescent="0.3">
      <c r="A172" s="291"/>
      <c r="B172" s="75" t="s">
        <v>30</v>
      </c>
      <c r="C172" s="75" t="s">
        <v>32</v>
      </c>
      <c r="D172" s="75" t="s">
        <v>17</v>
      </c>
      <c r="E172" s="298" t="s">
        <v>34</v>
      </c>
      <c r="F172" s="298"/>
      <c r="G172" s="299"/>
      <c r="H172" s="300"/>
      <c r="I172" s="301"/>
      <c r="J172" s="12" t="s">
        <v>38</v>
      </c>
      <c r="K172" s="13"/>
      <c r="L172" s="13"/>
      <c r="M172" s="14"/>
      <c r="N172" s="2"/>
      <c r="V172" s="50"/>
    </row>
    <row r="173" spans="1:22" ht="13.8" thickBot="1" x14ac:dyDescent="0.3">
      <c r="A173" s="292"/>
      <c r="B173" s="8"/>
      <c r="C173" s="8"/>
      <c r="D173" s="9"/>
      <c r="E173" s="10" t="s">
        <v>2</v>
      </c>
      <c r="F173" s="11"/>
      <c r="G173" s="302"/>
      <c r="H173" s="303"/>
      <c r="I173" s="304"/>
      <c r="J173" s="12" t="s">
        <v>39</v>
      </c>
      <c r="K173" s="13"/>
      <c r="L173" s="13"/>
      <c r="M173" s="14"/>
      <c r="N173" s="2"/>
      <c r="V173" s="50"/>
    </row>
    <row r="174" spans="1:22" ht="21.6" thickTop="1" thickBot="1" x14ac:dyDescent="0.3">
      <c r="A174" s="290">
        <f t="shared" ref="A174" si="36">A170+1</f>
        <v>40</v>
      </c>
      <c r="B174" s="74" t="s">
        <v>29</v>
      </c>
      <c r="C174" s="74" t="s">
        <v>31</v>
      </c>
      <c r="D174" s="74" t="s">
        <v>18</v>
      </c>
      <c r="E174" s="293" t="s">
        <v>33</v>
      </c>
      <c r="F174" s="293"/>
      <c r="G174" s="293" t="s">
        <v>24</v>
      </c>
      <c r="H174" s="294"/>
      <c r="I174" s="45"/>
      <c r="J174" s="42" t="s">
        <v>0</v>
      </c>
      <c r="K174" s="43"/>
      <c r="L174" s="43"/>
      <c r="M174" s="44"/>
      <c r="N174" s="2"/>
      <c r="V174" s="50"/>
    </row>
    <row r="175" spans="1:22" ht="13.8" thickBot="1" x14ac:dyDescent="0.3">
      <c r="A175" s="291"/>
      <c r="B175" s="7"/>
      <c r="C175" s="7"/>
      <c r="D175" s="4"/>
      <c r="E175" s="7"/>
      <c r="F175" s="7"/>
      <c r="G175" s="295"/>
      <c r="H175" s="296"/>
      <c r="I175" s="297"/>
      <c r="J175" s="40" t="s">
        <v>37</v>
      </c>
      <c r="K175" s="40"/>
      <c r="L175" s="40"/>
      <c r="M175" s="41"/>
      <c r="N175" s="2"/>
      <c r="V175" s="50"/>
    </row>
    <row r="176" spans="1:22" ht="21" thickBot="1" x14ac:dyDescent="0.3">
      <c r="A176" s="291"/>
      <c r="B176" s="75" t="s">
        <v>30</v>
      </c>
      <c r="C176" s="75" t="s">
        <v>32</v>
      </c>
      <c r="D176" s="75" t="s">
        <v>17</v>
      </c>
      <c r="E176" s="298" t="s">
        <v>34</v>
      </c>
      <c r="F176" s="298"/>
      <c r="G176" s="299"/>
      <c r="H176" s="300"/>
      <c r="I176" s="301"/>
      <c r="J176" s="12" t="s">
        <v>38</v>
      </c>
      <c r="K176" s="13"/>
      <c r="L176" s="13"/>
      <c r="M176" s="14"/>
      <c r="N176" s="2"/>
      <c r="V176" s="50"/>
    </row>
    <row r="177" spans="1:22" ht="13.8" thickBot="1" x14ac:dyDescent="0.3">
      <c r="A177" s="292"/>
      <c r="B177" s="8"/>
      <c r="C177" s="8"/>
      <c r="D177" s="9"/>
      <c r="E177" s="10" t="s">
        <v>2</v>
      </c>
      <c r="F177" s="11"/>
      <c r="G177" s="302"/>
      <c r="H177" s="303"/>
      <c r="I177" s="304"/>
      <c r="J177" s="12" t="s">
        <v>39</v>
      </c>
      <c r="K177" s="13"/>
      <c r="L177" s="13"/>
      <c r="M177" s="14"/>
      <c r="N177" s="2"/>
      <c r="V177" s="50"/>
    </row>
    <row r="178" spans="1:22" ht="21.6" thickTop="1" thickBot="1" x14ac:dyDescent="0.3">
      <c r="A178" s="290">
        <f t="shared" ref="A178" si="37">A174+1</f>
        <v>41</v>
      </c>
      <c r="B178" s="74" t="s">
        <v>29</v>
      </c>
      <c r="C178" s="74" t="s">
        <v>31</v>
      </c>
      <c r="D178" s="74" t="s">
        <v>18</v>
      </c>
      <c r="E178" s="293" t="s">
        <v>33</v>
      </c>
      <c r="F178" s="293"/>
      <c r="G178" s="293" t="s">
        <v>24</v>
      </c>
      <c r="H178" s="294"/>
      <c r="I178" s="45"/>
      <c r="J178" s="42" t="s">
        <v>0</v>
      </c>
      <c r="K178" s="43"/>
      <c r="L178" s="43"/>
      <c r="M178" s="44"/>
      <c r="N178" s="2"/>
      <c r="V178" s="50"/>
    </row>
    <row r="179" spans="1:22" ht="13.8" thickBot="1" x14ac:dyDescent="0.3">
      <c r="A179" s="291"/>
      <c r="B179" s="7"/>
      <c r="C179" s="7"/>
      <c r="D179" s="4"/>
      <c r="E179" s="7"/>
      <c r="F179" s="7"/>
      <c r="G179" s="295"/>
      <c r="H179" s="296"/>
      <c r="I179" s="297"/>
      <c r="J179" s="40" t="s">
        <v>37</v>
      </c>
      <c r="K179" s="40"/>
      <c r="L179" s="40"/>
      <c r="M179" s="41"/>
      <c r="N179" s="2"/>
      <c r="V179" s="50">
        <v>0</v>
      </c>
    </row>
    <row r="180" spans="1:22" ht="21" thickBot="1" x14ac:dyDescent="0.3">
      <c r="A180" s="291"/>
      <c r="B180" s="75" t="s">
        <v>30</v>
      </c>
      <c r="C180" s="75" t="s">
        <v>32</v>
      </c>
      <c r="D180" s="75" t="s">
        <v>17</v>
      </c>
      <c r="E180" s="298" t="s">
        <v>34</v>
      </c>
      <c r="F180" s="298"/>
      <c r="G180" s="299"/>
      <c r="H180" s="300"/>
      <c r="I180" s="301"/>
      <c r="J180" s="12" t="s">
        <v>38</v>
      </c>
      <c r="K180" s="13"/>
      <c r="L180" s="13"/>
      <c r="M180" s="14"/>
      <c r="N180" s="2"/>
      <c r="V180" s="50"/>
    </row>
    <row r="181" spans="1:22" ht="13.8" thickBot="1" x14ac:dyDescent="0.3">
      <c r="A181" s="292"/>
      <c r="B181" s="8"/>
      <c r="C181" s="8"/>
      <c r="D181" s="9"/>
      <c r="E181" s="10" t="s">
        <v>2</v>
      </c>
      <c r="F181" s="11"/>
      <c r="G181" s="302"/>
      <c r="H181" s="303"/>
      <c r="I181" s="304"/>
      <c r="J181" s="12" t="s">
        <v>39</v>
      </c>
      <c r="K181" s="13"/>
      <c r="L181" s="13"/>
      <c r="M181" s="14"/>
      <c r="N181" s="2"/>
      <c r="V181" s="50"/>
    </row>
    <row r="182" spans="1:22" ht="21.6" thickTop="1" thickBot="1" x14ac:dyDescent="0.3">
      <c r="A182" s="290">
        <f t="shared" ref="A182" si="38">A178+1</f>
        <v>42</v>
      </c>
      <c r="B182" s="74" t="s">
        <v>29</v>
      </c>
      <c r="C182" s="74" t="s">
        <v>31</v>
      </c>
      <c r="D182" s="74" t="s">
        <v>18</v>
      </c>
      <c r="E182" s="293" t="s">
        <v>33</v>
      </c>
      <c r="F182" s="293"/>
      <c r="G182" s="293" t="s">
        <v>24</v>
      </c>
      <c r="H182" s="294"/>
      <c r="I182" s="45"/>
      <c r="J182" s="42" t="s">
        <v>0</v>
      </c>
      <c r="K182" s="43"/>
      <c r="L182" s="43"/>
      <c r="M182" s="44"/>
      <c r="N182" s="2"/>
      <c r="V182" s="50"/>
    </row>
    <row r="183" spans="1:22" ht="13.8" thickBot="1" x14ac:dyDescent="0.3">
      <c r="A183" s="291"/>
      <c r="B183" s="7"/>
      <c r="C183" s="7"/>
      <c r="D183" s="4"/>
      <c r="E183" s="7"/>
      <c r="F183" s="7"/>
      <c r="G183" s="295"/>
      <c r="H183" s="296"/>
      <c r="I183" s="297"/>
      <c r="J183" s="40" t="s">
        <v>37</v>
      </c>
      <c r="K183" s="40"/>
      <c r="L183" s="40"/>
      <c r="M183" s="41"/>
      <c r="N183" s="2"/>
      <c r="V183" s="50">
        <v>0</v>
      </c>
    </row>
    <row r="184" spans="1:22" ht="21" thickBot="1" x14ac:dyDescent="0.3">
      <c r="A184" s="291"/>
      <c r="B184" s="75" t="s">
        <v>30</v>
      </c>
      <c r="C184" s="75" t="s">
        <v>32</v>
      </c>
      <c r="D184" s="75" t="s">
        <v>17</v>
      </c>
      <c r="E184" s="298" t="s">
        <v>34</v>
      </c>
      <c r="F184" s="298"/>
      <c r="G184" s="299"/>
      <c r="H184" s="300"/>
      <c r="I184" s="301"/>
      <c r="J184" s="12" t="s">
        <v>38</v>
      </c>
      <c r="K184" s="13"/>
      <c r="L184" s="13"/>
      <c r="M184" s="14"/>
      <c r="N184" s="2"/>
      <c r="V184" s="50"/>
    </row>
    <row r="185" spans="1:22" ht="13.8" thickBot="1" x14ac:dyDescent="0.3">
      <c r="A185" s="292"/>
      <c r="B185" s="8"/>
      <c r="C185" s="8"/>
      <c r="D185" s="9"/>
      <c r="E185" s="10" t="s">
        <v>2</v>
      </c>
      <c r="F185" s="11"/>
      <c r="G185" s="302"/>
      <c r="H185" s="303"/>
      <c r="I185" s="304"/>
      <c r="J185" s="12" t="s">
        <v>39</v>
      </c>
      <c r="K185" s="13"/>
      <c r="L185" s="13"/>
      <c r="M185" s="14"/>
      <c r="N185" s="2"/>
      <c r="V185" s="50"/>
    </row>
    <row r="186" spans="1:22" ht="21.6" thickTop="1" thickBot="1" x14ac:dyDescent="0.3">
      <c r="A186" s="290">
        <f t="shared" ref="A186" si="39">A182+1</f>
        <v>43</v>
      </c>
      <c r="B186" s="74" t="s">
        <v>29</v>
      </c>
      <c r="C186" s="74" t="s">
        <v>31</v>
      </c>
      <c r="D186" s="74" t="s">
        <v>18</v>
      </c>
      <c r="E186" s="293" t="s">
        <v>33</v>
      </c>
      <c r="F186" s="293"/>
      <c r="G186" s="293" t="s">
        <v>24</v>
      </c>
      <c r="H186" s="294"/>
      <c r="I186" s="45"/>
      <c r="J186" s="42" t="s">
        <v>0</v>
      </c>
      <c r="K186" s="43"/>
      <c r="L186" s="43"/>
      <c r="M186" s="44"/>
      <c r="N186" s="2"/>
      <c r="V186" s="50"/>
    </row>
    <row r="187" spans="1:22" ht="13.8" thickBot="1" x14ac:dyDescent="0.3">
      <c r="A187" s="291"/>
      <c r="B187" s="7"/>
      <c r="C187" s="7"/>
      <c r="D187" s="4"/>
      <c r="E187" s="7"/>
      <c r="F187" s="7"/>
      <c r="G187" s="295"/>
      <c r="H187" s="296"/>
      <c r="I187" s="297"/>
      <c r="J187" s="40" t="s">
        <v>37</v>
      </c>
      <c r="K187" s="40"/>
      <c r="L187" s="40"/>
      <c r="M187" s="41"/>
      <c r="N187" s="2"/>
      <c r="V187" s="50">
        <v>0</v>
      </c>
    </row>
    <row r="188" spans="1:22" ht="21" thickBot="1" x14ac:dyDescent="0.3">
      <c r="A188" s="291"/>
      <c r="B188" s="75" t="s">
        <v>30</v>
      </c>
      <c r="C188" s="75" t="s">
        <v>32</v>
      </c>
      <c r="D188" s="75" t="s">
        <v>17</v>
      </c>
      <c r="E188" s="298" t="s">
        <v>34</v>
      </c>
      <c r="F188" s="298"/>
      <c r="G188" s="299"/>
      <c r="H188" s="300"/>
      <c r="I188" s="301"/>
      <c r="J188" s="12" t="s">
        <v>38</v>
      </c>
      <c r="K188" s="13"/>
      <c r="L188" s="13"/>
      <c r="M188" s="14"/>
      <c r="N188" s="2"/>
      <c r="V188" s="50"/>
    </row>
    <row r="189" spans="1:22" ht="13.8" thickBot="1" x14ac:dyDescent="0.3">
      <c r="A189" s="292"/>
      <c r="B189" s="8"/>
      <c r="C189" s="8"/>
      <c r="D189" s="9"/>
      <c r="E189" s="10" t="s">
        <v>2</v>
      </c>
      <c r="F189" s="11"/>
      <c r="G189" s="302"/>
      <c r="H189" s="303"/>
      <c r="I189" s="304"/>
      <c r="J189" s="12" t="s">
        <v>39</v>
      </c>
      <c r="K189" s="13"/>
      <c r="L189" s="13"/>
      <c r="M189" s="14"/>
      <c r="N189" s="2"/>
      <c r="V189" s="50"/>
    </row>
    <row r="190" spans="1:22" ht="21.6" thickTop="1" thickBot="1" x14ac:dyDescent="0.3">
      <c r="A190" s="290">
        <f t="shared" ref="A190" si="40">A186+1</f>
        <v>44</v>
      </c>
      <c r="B190" s="74" t="s">
        <v>29</v>
      </c>
      <c r="C190" s="74" t="s">
        <v>31</v>
      </c>
      <c r="D190" s="74" t="s">
        <v>18</v>
      </c>
      <c r="E190" s="293" t="s">
        <v>33</v>
      </c>
      <c r="F190" s="293"/>
      <c r="G190" s="293" t="s">
        <v>24</v>
      </c>
      <c r="H190" s="294"/>
      <c r="I190" s="45"/>
      <c r="J190" s="42" t="s">
        <v>0</v>
      </c>
      <c r="K190" s="43"/>
      <c r="L190" s="43"/>
      <c r="M190" s="44"/>
      <c r="N190" s="2"/>
      <c r="V190" s="50"/>
    </row>
    <row r="191" spans="1:22" ht="13.8" thickBot="1" x14ac:dyDescent="0.3">
      <c r="A191" s="291"/>
      <c r="B191" s="7"/>
      <c r="C191" s="7"/>
      <c r="D191" s="4"/>
      <c r="E191" s="7"/>
      <c r="F191" s="7"/>
      <c r="G191" s="295"/>
      <c r="H191" s="296"/>
      <c r="I191" s="297"/>
      <c r="J191" s="40" t="s">
        <v>37</v>
      </c>
      <c r="K191" s="40"/>
      <c r="L191" s="40"/>
      <c r="M191" s="41"/>
      <c r="N191" s="2"/>
      <c r="V191" s="50">
        <v>0</v>
      </c>
    </row>
    <row r="192" spans="1:22" ht="21" thickBot="1" x14ac:dyDescent="0.3">
      <c r="A192" s="291"/>
      <c r="B192" s="75" t="s">
        <v>30</v>
      </c>
      <c r="C192" s="75" t="s">
        <v>32</v>
      </c>
      <c r="D192" s="75" t="s">
        <v>17</v>
      </c>
      <c r="E192" s="298" t="s">
        <v>34</v>
      </c>
      <c r="F192" s="298"/>
      <c r="G192" s="299"/>
      <c r="H192" s="300"/>
      <c r="I192" s="301"/>
      <c r="J192" s="12" t="s">
        <v>38</v>
      </c>
      <c r="K192" s="13"/>
      <c r="L192" s="13"/>
      <c r="M192" s="14"/>
      <c r="N192" s="2"/>
      <c r="V192" s="50"/>
    </row>
    <row r="193" spans="1:22" ht="13.8" thickBot="1" x14ac:dyDescent="0.3">
      <c r="A193" s="292"/>
      <c r="B193" s="8"/>
      <c r="C193" s="8"/>
      <c r="D193" s="9"/>
      <c r="E193" s="10" t="s">
        <v>2</v>
      </c>
      <c r="F193" s="11"/>
      <c r="G193" s="302"/>
      <c r="H193" s="303"/>
      <c r="I193" s="304"/>
      <c r="J193" s="12" t="s">
        <v>39</v>
      </c>
      <c r="K193" s="13"/>
      <c r="L193" s="13"/>
      <c r="M193" s="14"/>
      <c r="N193" s="2"/>
      <c r="V193" s="50"/>
    </row>
    <row r="194" spans="1:22" ht="21.6" thickTop="1" thickBot="1" x14ac:dyDescent="0.3">
      <c r="A194" s="290">
        <f t="shared" ref="A194" si="41">A190+1</f>
        <v>45</v>
      </c>
      <c r="B194" s="74" t="s">
        <v>29</v>
      </c>
      <c r="C194" s="74" t="s">
        <v>31</v>
      </c>
      <c r="D194" s="74" t="s">
        <v>18</v>
      </c>
      <c r="E194" s="293" t="s">
        <v>33</v>
      </c>
      <c r="F194" s="293"/>
      <c r="G194" s="293" t="s">
        <v>24</v>
      </c>
      <c r="H194" s="294"/>
      <c r="I194" s="45"/>
      <c r="J194" s="42" t="s">
        <v>0</v>
      </c>
      <c r="K194" s="43"/>
      <c r="L194" s="43"/>
      <c r="M194" s="44"/>
      <c r="N194" s="2"/>
      <c r="V194" s="50"/>
    </row>
    <row r="195" spans="1:22" ht="13.8" thickBot="1" x14ac:dyDescent="0.3">
      <c r="A195" s="291"/>
      <c r="B195" s="7"/>
      <c r="C195" s="7"/>
      <c r="D195" s="4"/>
      <c r="E195" s="7"/>
      <c r="F195" s="7"/>
      <c r="G195" s="295"/>
      <c r="H195" s="296"/>
      <c r="I195" s="297"/>
      <c r="J195" s="40" t="s">
        <v>37</v>
      </c>
      <c r="K195" s="40"/>
      <c r="L195" s="40"/>
      <c r="M195" s="41"/>
      <c r="N195" s="2"/>
      <c r="V195" s="50">
        <v>0</v>
      </c>
    </row>
    <row r="196" spans="1:22" ht="21" thickBot="1" x14ac:dyDescent="0.3">
      <c r="A196" s="291"/>
      <c r="B196" s="75" t="s">
        <v>30</v>
      </c>
      <c r="C196" s="75" t="s">
        <v>32</v>
      </c>
      <c r="D196" s="75" t="s">
        <v>17</v>
      </c>
      <c r="E196" s="298" t="s">
        <v>34</v>
      </c>
      <c r="F196" s="298"/>
      <c r="G196" s="299"/>
      <c r="H196" s="300"/>
      <c r="I196" s="301"/>
      <c r="J196" s="12" t="s">
        <v>38</v>
      </c>
      <c r="K196" s="13"/>
      <c r="L196" s="13"/>
      <c r="M196" s="14"/>
      <c r="N196" s="2"/>
      <c r="V196" s="50"/>
    </row>
    <row r="197" spans="1:22" ht="13.8" thickBot="1" x14ac:dyDescent="0.3">
      <c r="A197" s="292"/>
      <c r="B197" s="8"/>
      <c r="C197" s="8"/>
      <c r="D197" s="9"/>
      <c r="E197" s="10" t="s">
        <v>2</v>
      </c>
      <c r="F197" s="11"/>
      <c r="G197" s="302"/>
      <c r="H197" s="303"/>
      <c r="I197" s="304"/>
      <c r="J197" s="12" t="s">
        <v>39</v>
      </c>
      <c r="K197" s="13"/>
      <c r="L197" s="13"/>
      <c r="M197" s="14"/>
      <c r="N197" s="2"/>
      <c r="V197" s="50"/>
    </row>
    <row r="198" spans="1:22" ht="21.6" thickTop="1" thickBot="1" x14ac:dyDescent="0.3">
      <c r="A198" s="290">
        <f t="shared" ref="A198" si="42">A194+1</f>
        <v>46</v>
      </c>
      <c r="B198" s="74" t="s">
        <v>29</v>
      </c>
      <c r="C198" s="74" t="s">
        <v>31</v>
      </c>
      <c r="D198" s="74" t="s">
        <v>18</v>
      </c>
      <c r="E198" s="293" t="s">
        <v>33</v>
      </c>
      <c r="F198" s="293"/>
      <c r="G198" s="293" t="s">
        <v>24</v>
      </c>
      <c r="H198" s="294"/>
      <c r="I198" s="45"/>
      <c r="J198" s="42" t="s">
        <v>0</v>
      </c>
      <c r="K198" s="43"/>
      <c r="L198" s="43"/>
      <c r="M198" s="44"/>
      <c r="N198" s="2"/>
      <c r="V198" s="50"/>
    </row>
    <row r="199" spans="1:22" ht="13.8" thickBot="1" x14ac:dyDescent="0.3">
      <c r="A199" s="291"/>
      <c r="B199" s="7"/>
      <c r="C199" s="7"/>
      <c r="D199" s="4"/>
      <c r="E199" s="7"/>
      <c r="F199" s="7"/>
      <c r="G199" s="295"/>
      <c r="H199" s="296"/>
      <c r="I199" s="297"/>
      <c r="J199" s="40" t="s">
        <v>37</v>
      </c>
      <c r="K199" s="40"/>
      <c r="L199" s="40"/>
      <c r="M199" s="41"/>
      <c r="N199" s="2"/>
      <c r="V199" s="50">
        <v>0</v>
      </c>
    </row>
    <row r="200" spans="1:22" ht="21" thickBot="1" x14ac:dyDescent="0.3">
      <c r="A200" s="291"/>
      <c r="B200" s="75" t="s">
        <v>30</v>
      </c>
      <c r="C200" s="75" t="s">
        <v>32</v>
      </c>
      <c r="D200" s="75" t="s">
        <v>17</v>
      </c>
      <c r="E200" s="298" t="s">
        <v>34</v>
      </c>
      <c r="F200" s="298"/>
      <c r="G200" s="299"/>
      <c r="H200" s="300"/>
      <c r="I200" s="301"/>
      <c r="J200" s="12" t="s">
        <v>38</v>
      </c>
      <c r="K200" s="13"/>
      <c r="L200" s="13"/>
      <c r="M200" s="14"/>
      <c r="N200" s="2"/>
      <c r="V200" s="50"/>
    </row>
    <row r="201" spans="1:22" ht="13.8" thickBot="1" x14ac:dyDescent="0.3">
      <c r="A201" s="292"/>
      <c r="B201" s="8"/>
      <c r="C201" s="8"/>
      <c r="D201" s="9"/>
      <c r="E201" s="10" t="s">
        <v>2</v>
      </c>
      <c r="F201" s="11"/>
      <c r="G201" s="302"/>
      <c r="H201" s="303"/>
      <c r="I201" s="304"/>
      <c r="J201" s="12" t="s">
        <v>39</v>
      </c>
      <c r="K201" s="13"/>
      <c r="L201" s="13"/>
      <c r="M201" s="14"/>
      <c r="N201" s="2"/>
      <c r="V201" s="50"/>
    </row>
    <row r="202" spans="1:22" ht="21.6" thickTop="1" thickBot="1" x14ac:dyDescent="0.3">
      <c r="A202" s="290">
        <f t="shared" ref="A202" si="43">A198+1</f>
        <v>47</v>
      </c>
      <c r="B202" s="74" t="s">
        <v>29</v>
      </c>
      <c r="C202" s="74" t="s">
        <v>31</v>
      </c>
      <c r="D202" s="74" t="s">
        <v>18</v>
      </c>
      <c r="E202" s="293" t="s">
        <v>33</v>
      </c>
      <c r="F202" s="293"/>
      <c r="G202" s="293" t="s">
        <v>24</v>
      </c>
      <c r="H202" s="294"/>
      <c r="I202" s="45"/>
      <c r="J202" s="42" t="s">
        <v>0</v>
      </c>
      <c r="K202" s="43"/>
      <c r="L202" s="43"/>
      <c r="M202" s="44"/>
      <c r="N202" s="2"/>
      <c r="V202" s="50"/>
    </row>
    <row r="203" spans="1:22" ht="13.8" thickBot="1" x14ac:dyDescent="0.3">
      <c r="A203" s="291"/>
      <c r="B203" s="7"/>
      <c r="C203" s="7"/>
      <c r="D203" s="4"/>
      <c r="E203" s="7"/>
      <c r="F203" s="7"/>
      <c r="G203" s="295"/>
      <c r="H203" s="296"/>
      <c r="I203" s="297"/>
      <c r="J203" s="40" t="s">
        <v>37</v>
      </c>
      <c r="K203" s="40"/>
      <c r="L203" s="40"/>
      <c r="M203" s="41"/>
      <c r="N203" s="2"/>
      <c r="V203" s="50">
        <v>0</v>
      </c>
    </row>
    <row r="204" spans="1:22" ht="21" thickBot="1" x14ac:dyDescent="0.3">
      <c r="A204" s="291"/>
      <c r="B204" s="75" t="s">
        <v>30</v>
      </c>
      <c r="C204" s="75" t="s">
        <v>32</v>
      </c>
      <c r="D204" s="75" t="s">
        <v>17</v>
      </c>
      <c r="E204" s="298" t="s">
        <v>34</v>
      </c>
      <c r="F204" s="298"/>
      <c r="G204" s="299"/>
      <c r="H204" s="300"/>
      <c r="I204" s="301"/>
      <c r="J204" s="12" t="s">
        <v>38</v>
      </c>
      <c r="K204" s="13"/>
      <c r="L204" s="13"/>
      <c r="M204" s="14"/>
      <c r="N204" s="2"/>
      <c r="V204" s="50"/>
    </row>
    <row r="205" spans="1:22" ht="13.8" thickBot="1" x14ac:dyDescent="0.3">
      <c r="A205" s="292"/>
      <c r="B205" s="8"/>
      <c r="C205" s="8"/>
      <c r="D205" s="9"/>
      <c r="E205" s="10" t="s">
        <v>2</v>
      </c>
      <c r="F205" s="11"/>
      <c r="G205" s="302"/>
      <c r="H205" s="303"/>
      <c r="I205" s="304"/>
      <c r="J205" s="12" t="s">
        <v>39</v>
      </c>
      <c r="K205" s="13"/>
      <c r="L205" s="13"/>
      <c r="M205" s="14"/>
      <c r="N205" s="2"/>
      <c r="V205" s="50"/>
    </row>
    <row r="206" spans="1:22" ht="21.6" thickTop="1" thickBot="1" x14ac:dyDescent="0.3">
      <c r="A206" s="290">
        <f t="shared" ref="A206" si="44">A202+1</f>
        <v>48</v>
      </c>
      <c r="B206" s="74" t="s">
        <v>29</v>
      </c>
      <c r="C206" s="74" t="s">
        <v>31</v>
      </c>
      <c r="D206" s="74" t="s">
        <v>18</v>
      </c>
      <c r="E206" s="293" t="s">
        <v>33</v>
      </c>
      <c r="F206" s="293"/>
      <c r="G206" s="293" t="s">
        <v>24</v>
      </c>
      <c r="H206" s="294"/>
      <c r="I206" s="45"/>
      <c r="J206" s="42" t="s">
        <v>0</v>
      </c>
      <c r="K206" s="43"/>
      <c r="L206" s="43"/>
      <c r="M206" s="44"/>
      <c r="N206" s="2"/>
      <c r="V206" s="50"/>
    </row>
    <row r="207" spans="1:22" ht="13.8" thickBot="1" x14ac:dyDescent="0.3">
      <c r="A207" s="291"/>
      <c r="B207" s="7"/>
      <c r="C207" s="7"/>
      <c r="D207" s="4"/>
      <c r="E207" s="7"/>
      <c r="F207" s="7"/>
      <c r="G207" s="295"/>
      <c r="H207" s="296"/>
      <c r="I207" s="297"/>
      <c r="J207" s="40" t="s">
        <v>37</v>
      </c>
      <c r="K207" s="40"/>
      <c r="L207" s="40"/>
      <c r="M207" s="41"/>
      <c r="N207" s="2"/>
      <c r="V207" s="50">
        <v>0</v>
      </c>
    </row>
    <row r="208" spans="1:22" ht="21" thickBot="1" x14ac:dyDescent="0.3">
      <c r="A208" s="291"/>
      <c r="B208" s="75" t="s">
        <v>30</v>
      </c>
      <c r="C208" s="75" t="s">
        <v>32</v>
      </c>
      <c r="D208" s="75" t="s">
        <v>17</v>
      </c>
      <c r="E208" s="298" t="s">
        <v>34</v>
      </c>
      <c r="F208" s="298"/>
      <c r="G208" s="299"/>
      <c r="H208" s="300"/>
      <c r="I208" s="301"/>
      <c r="J208" s="12" t="s">
        <v>38</v>
      </c>
      <c r="K208" s="13"/>
      <c r="L208" s="13"/>
      <c r="M208" s="14"/>
      <c r="N208" s="2"/>
      <c r="V208" s="50"/>
    </row>
    <row r="209" spans="1:22" ht="13.8" thickBot="1" x14ac:dyDescent="0.3">
      <c r="A209" s="292"/>
      <c r="B209" s="8"/>
      <c r="C209" s="8"/>
      <c r="D209" s="9"/>
      <c r="E209" s="10" t="s">
        <v>2</v>
      </c>
      <c r="F209" s="11"/>
      <c r="G209" s="302"/>
      <c r="H209" s="303"/>
      <c r="I209" s="304"/>
      <c r="J209" s="12" t="s">
        <v>39</v>
      </c>
      <c r="K209" s="13"/>
      <c r="L209" s="13"/>
      <c r="M209" s="14"/>
      <c r="N209" s="2"/>
      <c r="V209" s="50"/>
    </row>
    <row r="210" spans="1:22" ht="21.6" thickTop="1" thickBot="1" x14ac:dyDescent="0.3">
      <c r="A210" s="290">
        <f t="shared" ref="A210" si="45">A206+1</f>
        <v>49</v>
      </c>
      <c r="B210" s="74" t="s">
        <v>29</v>
      </c>
      <c r="C210" s="74" t="s">
        <v>31</v>
      </c>
      <c r="D210" s="74" t="s">
        <v>18</v>
      </c>
      <c r="E210" s="293" t="s">
        <v>33</v>
      </c>
      <c r="F210" s="293"/>
      <c r="G210" s="293" t="s">
        <v>24</v>
      </c>
      <c r="H210" s="294"/>
      <c r="I210" s="45"/>
      <c r="J210" s="42" t="s">
        <v>0</v>
      </c>
      <c r="K210" s="43"/>
      <c r="L210" s="43"/>
      <c r="M210" s="44"/>
      <c r="N210" s="2"/>
      <c r="V210" s="50"/>
    </row>
    <row r="211" spans="1:22" ht="13.8" thickBot="1" x14ac:dyDescent="0.3">
      <c r="A211" s="291"/>
      <c r="B211" s="7"/>
      <c r="C211" s="7"/>
      <c r="D211" s="4"/>
      <c r="E211" s="7"/>
      <c r="F211" s="7"/>
      <c r="G211" s="295"/>
      <c r="H211" s="296"/>
      <c r="I211" s="297"/>
      <c r="J211" s="40" t="s">
        <v>37</v>
      </c>
      <c r="K211" s="40"/>
      <c r="L211" s="40"/>
      <c r="M211" s="41"/>
      <c r="N211" s="2"/>
      <c r="V211" s="50">
        <v>0</v>
      </c>
    </row>
    <row r="212" spans="1:22" ht="21" thickBot="1" x14ac:dyDescent="0.3">
      <c r="A212" s="291"/>
      <c r="B212" s="75" t="s">
        <v>30</v>
      </c>
      <c r="C212" s="75" t="s">
        <v>32</v>
      </c>
      <c r="D212" s="75" t="s">
        <v>17</v>
      </c>
      <c r="E212" s="298" t="s">
        <v>34</v>
      </c>
      <c r="F212" s="298"/>
      <c r="G212" s="299"/>
      <c r="H212" s="300"/>
      <c r="I212" s="301"/>
      <c r="J212" s="12" t="s">
        <v>38</v>
      </c>
      <c r="K212" s="13"/>
      <c r="L212" s="13"/>
      <c r="M212" s="14"/>
      <c r="N212" s="2"/>
      <c r="V212" s="50"/>
    </row>
    <row r="213" spans="1:22" ht="13.8" thickBot="1" x14ac:dyDescent="0.3">
      <c r="A213" s="292"/>
      <c r="B213" s="8"/>
      <c r="C213" s="8"/>
      <c r="D213" s="9"/>
      <c r="E213" s="10" t="s">
        <v>2</v>
      </c>
      <c r="F213" s="11"/>
      <c r="G213" s="302"/>
      <c r="H213" s="303"/>
      <c r="I213" s="304"/>
      <c r="J213" s="12" t="s">
        <v>39</v>
      </c>
      <c r="K213" s="13"/>
      <c r="L213" s="13"/>
      <c r="M213" s="14"/>
      <c r="N213" s="2"/>
      <c r="V213" s="50"/>
    </row>
    <row r="214" spans="1:22" ht="21.6" thickTop="1" thickBot="1" x14ac:dyDescent="0.3">
      <c r="A214" s="290">
        <f t="shared" ref="A214" si="46">A210+1</f>
        <v>50</v>
      </c>
      <c r="B214" s="74" t="s">
        <v>29</v>
      </c>
      <c r="C214" s="74" t="s">
        <v>31</v>
      </c>
      <c r="D214" s="74" t="s">
        <v>18</v>
      </c>
      <c r="E214" s="293" t="s">
        <v>33</v>
      </c>
      <c r="F214" s="293"/>
      <c r="G214" s="293" t="s">
        <v>24</v>
      </c>
      <c r="H214" s="294"/>
      <c r="I214" s="45"/>
      <c r="J214" s="42" t="s">
        <v>0</v>
      </c>
      <c r="K214" s="43"/>
      <c r="L214" s="43"/>
      <c r="M214" s="44"/>
      <c r="N214" s="2"/>
      <c r="V214" s="50"/>
    </row>
    <row r="215" spans="1:22" ht="13.8" thickBot="1" x14ac:dyDescent="0.3">
      <c r="A215" s="291"/>
      <c r="B215" s="7"/>
      <c r="C215" s="7"/>
      <c r="D215" s="4"/>
      <c r="E215" s="7"/>
      <c r="F215" s="7"/>
      <c r="G215" s="295"/>
      <c r="H215" s="296"/>
      <c r="I215" s="297"/>
      <c r="J215" s="40" t="s">
        <v>37</v>
      </c>
      <c r="K215" s="40"/>
      <c r="L215" s="40"/>
      <c r="M215" s="41"/>
      <c r="N215" s="2"/>
      <c r="V215" s="50">
        <v>0</v>
      </c>
    </row>
    <row r="216" spans="1:22" ht="21" thickBot="1" x14ac:dyDescent="0.3">
      <c r="A216" s="291"/>
      <c r="B216" s="75" t="s">
        <v>30</v>
      </c>
      <c r="C216" s="75" t="s">
        <v>32</v>
      </c>
      <c r="D216" s="75" t="s">
        <v>17</v>
      </c>
      <c r="E216" s="298" t="s">
        <v>34</v>
      </c>
      <c r="F216" s="298"/>
      <c r="G216" s="299"/>
      <c r="H216" s="300"/>
      <c r="I216" s="301"/>
      <c r="J216" s="12" t="s">
        <v>38</v>
      </c>
      <c r="K216" s="13"/>
      <c r="L216" s="13"/>
      <c r="M216" s="14"/>
      <c r="N216" s="2"/>
      <c r="V216" s="50"/>
    </row>
    <row r="217" spans="1:22" ht="13.8" thickBot="1" x14ac:dyDescent="0.3">
      <c r="A217" s="292"/>
      <c r="B217" s="8"/>
      <c r="C217" s="8"/>
      <c r="D217" s="9"/>
      <c r="E217" s="10" t="s">
        <v>2</v>
      </c>
      <c r="F217" s="11"/>
      <c r="G217" s="302"/>
      <c r="H217" s="303"/>
      <c r="I217" s="304"/>
      <c r="J217" s="12" t="s">
        <v>39</v>
      </c>
      <c r="K217" s="13"/>
      <c r="L217" s="13"/>
      <c r="M217" s="14"/>
      <c r="N217" s="2"/>
      <c r="V217" s="50"/>
    </row>
    <row r="218" spans="1:22" ht="21.6" thickTop="1" thickBot="1" x14ac:dyDescent="0.3">
      <c r="A218" s="290">
        <f t="shared" ref="A218" si="47">A214+1</f>
        <v>51</v>
      </c>
      <c r="B218" s="74" t="s">
        <v>29</v>
      </c>
      <c r="C218" s="74" t="s">
        <v>31</v>
      </c>
      <c r="D218" s="74" t="s">
        <v>18</v>
      </c>
      <c r="E218" s="293" t="s">
        <v>33</v>
      </c>
      <c r="F218" s="293"/>
      <c r="G218" s="293" t="s">
        <v>24</v>
      </c>
      <c r="H218" s="294"/>
      <c r="I218" s="45"/>
      <c r="J218" s="42" t="s">
        <v>0</v>
      </c>
      <c r="K218" s="43"/>
      <c r="L218" s="43"/>
      <c r="M218" s="44"/>
      <c r="N218" s="2"/>
      <c r="V218" s="50"/>
    </row>
    <row r="219" spans="1:22" ht="13.8" thickBot="1" x14ac:dyDescent="0.3">
      <c r="A219" s="291"/>
      <c r="B219" s="7"/>
      <c r="C219" s="7"/>
      <c r="D219" s="4"/>
      <c r="E219" s="7"/>
      <c r="F219" s="7"/>
      <c r="G219" s="295"/>
      <c r="H219" s="296"/>
      <c r="I219" s="297"/>
      <c r="J219" s="40" t="s">
        <v>37</v>
      </c>
      <c r="K219" s="40"/>
      <c r="L219" s="40"/>
      <c r="M219" s="41"/>
      <c r="N219" s="2"/>
      <c r="V219" s="50">
        <v>0</v>
      </c>
    </row>
    <row r="220" spans="1:22" ht="21" thickBot="1" x14ac:dyDescent="0.3">
      <c r="A220" s="291"/>
      <c r="B220" s="75" t="s">
        <v>30</v>
      </c>
      <c r="C220" s="75" t="s">
        <v>32</v>
      </c>
      <c r="D220" s="75" t="s">
        <v>17</v>
      </c>
      <c r="E220" s="298" t="s">
        <v>34</v>
      </c>
      <c r="F220" s="298"/>
      <c r="G220" s="299"/>
      <c r="H220" s="300"/>
      <c r="I220" s="301"/>
      <c r="J220" s="12" t="s">
        <v>38</v>
      </c>
      <c r="K220" s="13"/>
      <c r="L220" s="13"/>
      <c r="M220" s="14"/>
      <c r="N220" s="2"/>
      <c r="V220" s="50"/>
    </row>
    <row r="221" spans="1:22" ht="13.8" thickBot="1" x14ac:dyDescent="0.3">
      <c r="A221" s="292"/>
      <c r="B221" s="8"/>
      <c r="C221" s="8"/>
      <c r="D221" s="9"/>
      <c r="E221" s="10" t="s">
        <v>2</v>
      </c>
      <c r="F221" s="11"/>
      <c r="G221" s="302"/>
      <c r="H221" s="303"/>
      <c r="I221" s="304"/>
      <c r="J221" s="12" t="s">
        <v>39</v>
      </c>
      <c r="K221" s="13"/>
      <c r="L221" s="13"/>
      <c r="M221" s="14"/>
      <c r="N221" s="2"/>
      <c r="V221" s="50"/>
    </row>
    <row r="222" spans="1:22" ht="21.6" thickTop="1" thickBot="1" x14ac:dyDescent="0.3">
      <c r="A222" s="290">
        <f t="shared" ref="A222" si="48">A218+1</f>
        <v>52</v>
      </c>
      <c r="B222" s="74" t="s">
        <v>29</v>
      </c>
      <c r="C222" s="74" t="s">
        <v>31</v>
      </c>
      <c r="D222" s="74" t="s">
        <v>18</v>
      </c>
      <c r="E222" s="293" t="s">
        <v>33</v>
      </c>
      <c r="F222" s="293"/>
      <c r="G222" s="293" t="s">
        <v>24</v>
      </c>
      <c r="H222" s="294"/>
      <c r="I222" s="45"/>
      <c r="J222" s="42" t="s">
        <v>0</v>
      </c>
      <c r="K222" s="43"/>
      <c r="L222" s="43"/>
      <c r="M222" s="44"/>
      <c r="N222" s="2"/>
      <c r="V222" s="50"/>
    </row>
    <row r="223" spans="1:22" ht="13.8" thickBot="1" x14ac:dyDescent="0.3">
      <c r="A223" s="291"/>
      <c r="B223" s="7"/>
      <c r="C223" s="7"/>
      <c r="D223" s="4"/>
      <c r="E223" s="7"/>
      <c r="F223" s="7"/>
      <c r="G223" s="295"/>
      <c r="H223" s="296"/>
      <c r="I223" s="297"/>
      <c r="J223" s="40" t="s">
        <v>37</v>
      </c>
      <c r="K223" s="40"/>
      <c r="L223" s="40"/>
      <c r="M223" s="41"/>
      <c r="N223" s="2"/>
      <c r="V223" s="50">
        <v>0</v>
      </c>
    </row>
    <row r="224" spans="1:22" ht="21" thickBot="1" x14ac:dyDescent="0.3">
      <c r="A224" s="291"/>
      <c r="B224" s="75" t="s">
        <v>30</v>
      </c>
      <c r="C224" s="75" t="s">
        <v>32</v>
      </c>
      <c r="D224" s="75" t="s">
        <v>17</v>
      </c>
      <c r="E224" s="298" t="s">
        <v>34</v>
      </c>
      <c r="F224" s="298"/>
      <c r="G224" s="299"/>
      <c r="H224" s="300"/>
      <c r="I224" s="301"/>
      <c r="J224" s="12" t="s">
        <v>38</v>
      </c>
      <c r="K224" s="13"/>
      <c r="L224" s="13"/>
      <c r="M224" s="14"/>
      <c r="N224" s="2"/>
      <c r="V224" s="50"/>
    </row>
    <row r="225" spans="1:22" ht="13.8" thickBot="1" x14ac:dyDescent="0.3">
      <c r="A225" s="292"/>
      <c r="B225" s="8"/>
      <c r="C225" s="8"/>
      <c r="D225" s="9"/>
      <c r="E225" s="10" t="s">
        <v>2</v>
      </c>
      <c r="F225" s="11"/>
      <c r="G225" s="302"/>
      <c r="H225" s="303"/>
      <c r="I225" s="304"/>
      <c r="J225" s="12" t="s">
        <v>39</v>
      </c>
      <c r="K225" s="13"/>
      <c r="L225" s="13"/>
      <c r="M225" s="14"/>
      <c r="N225" s="2"/>
      <c r="V225" s="50"/>
    </row>
    <row r="226" spans="1:22" ht="21.6" thickTop="1" thickBot="1" x14ac:dyDescent="0.3">
      <c r="A226" s="290">
        <f t="shared" ref="A226" si="49">A222+1</f>
        <v>53</v>
      </c>
      <c r="B226" s="74" t="s">
        <v>29</v>
      </c>
      <c r="C226" s="74" t="s">
        <v>31</v>
      </c>
      <c r="D226" s="74" t="s">
        <v>18</v>
      </c>
      <c r="E226" s="293" t="s">
        <v>33</v>
      </c>
      <c r="F226" s="293"/>
      <c r="G226" s="293" t="s">
        <v>24</v>
      </c>
      <c r="H226" s="294"/>
      <c r="I226" s="45"/>
      <c r="J226" s="42" t="s">
        <v>0</v>
      </c>
      <c r="K226" s="43"/>
      <c r="L226" s="43"/>
      <c r="M226" s="44"/>
      <c r="N226" s="2"/>
      <c r="V226" s="50"/>
    </row>
    <row r="227" spans="1:22" ht="13.8" thickBot="1" x14ac:dyDescent="0.3">
      <c r="A227" s="291"/>
      <c r="B227" s="7"/>
      <c r="C227" s="7"/>
      <c r="D227" s="4"/>
      <c r="E227" s="7"/>
      <c r="F227" s="7"/>
      <c r="G227" s="295"/>
      <c r="H227" s="296"/>
      <c r="I227" s="297"/>
      <c r="J227" s="40" t="s">
        <v>37</v>
      </c>
      <c r="K227" s="40"/>
      <c r="L227" s="40"/>
      <c r="M227" s="41"/>
      <c r="N227" s="2"/>
      <c r="V227" s="50">
        <v>0</v>
      </c>
    </row>
    <row r="228" spans="1:22" ht="21" thickBot="1" x14ac:dyDescent="0.3">
      <c r="A228" s="291"/>
      <c r="B228" s="75" t="s">
        <v>30</v>
      </c>
      <c r="C228" s="75" t="s">
        <v>32</v>
      </c>
      <c r="D228" s="75" t="s">
        <v>17</v>
      </c>
      <c r="E228" s="298" t="s">
        <v>34</v>
      </c>
      <c r="F228" s="298"/>
      <c r="G228" s="299"/>
      <c r="H228" s="300"/>
      <c r="I228" s="301"/>
      <c r="J228" s="12" t="s">
        <v>38</v>
      </c>
      <c r="K228" s="13"/>
      <c r="L228" s="13"/>
      <c r="M228" s="14"/>
      <c r="N228" s="2"/>
      <c r="V228" s="50"/>
    </row>
    <row r="229" spans="1:22" ht="13.8" thickBot="1" x14ac:dyDescent="0.3">
      <c r="A229" s="292"/>
      <c r="B229" s="8"/>
      <c r="C229" s="8"/>
      <c r="D229" s="9"/>
      <c r="E229" s="10" t="s">
        <v>2</v>
      </c>
      <c r="F229" s="11"/>
      <c r="G229" s="302"/>
      <c r="H229" s="303"/>
      <c r="I229" s="304"/>
      <c r="J229" s="12" t="s">
        <v>39</v>
      </c>
      <c r="K229" s="13"/>
      <c r="L229" s="13"/>
      <c r="M229" s="14"/>
      <c r="N229" s="2"/>
      <c r="V229" s="50"/>
    </row>
    <row r="230" spans="1:22" ht="21.6" thickTop="1" thickBot="1" x14ac:dyDescent="0.3">
      <c r="A230" s="290">
        <f t="shared" ref="A230" si="50">A226+1</f>
        <v>54</v>
      </c>
      <c r="B230" s="74" t="s">
        <v>29</v>
      </c>
      <c r="C230" s="74" t="s">
        <v>31</v>
      </c>
      <c r="D230" s="74" t="s">
        <v>18</v>
      </c>
      <c r="E230" s="293" t="s">
        <v>33</v>
      </c>
      <c r="F230" s="293"/>
      <c r="G230" s="293" t="s">
        <v>24</v>
      </c>
      <c r="H230" s="294"/>
      <c r="I230" s="45"/>
      <c r="J230" s="42" t="s">
        <v>0</v>
      </c>
      <c r="K230" s="43"/>
      <c r="L230" s="43"/>
      <c r="M230" s="44"/>
      <c r="N230" s="2"/>
      <c r="V230" s="50"/>
    </row>
    <row r="231" spans="1:22" ht="13.8" thickBot="1" x14ac:dyDescent="0.3">
      <c r="A231" s="291"/>
      <c r="B231" s="7"/>
      <c r="C231" s="7"/>
      <c r="D231" s="4"/>
      <c r="E231" s="7"/>
      <c r="F231" s="7"/>
      <c r="G231" s="295"/>
      <c r="H231" s="296"/>
      <c r="I231" s="297"/>
      <c r="J231" s="40" t="s">
        <v>37</v>
      </c>
      <c r="K231" s="40"/>
      <c r="L231" s="40"/>
      <c r="M231" s="41"/>
      <c r="N231" s="2"/>
      <c r="V231" s="50">
        <v>0</v>
      </c>
    </row>
    <row r="232" spans="1:22" ht="21" thickBot="1" x14ac:dyDescent="0.3">
      <c r="A232" s="291"/>
      <c r="B232" s="75" t="s">
        <v>30</v>
      </c>
      <c r="C232" s="75" t="s">
        <v>32</v>
      </c>
      <c r="D232" s="75" t="s">
        <v>17</v>
      </c>
      <c r="E232" s="298" t="s">
        <v>34</v>
      </c>
      <c r="F232" s="298"/>
      <c r="G232" s="299"/>
      <c r="H232" s="300"/>
      <c r="I232" s="301"/>
      <c r="J232" s="12" t="s">
        <v>38</v>
      </c>
      <c r="K232" s="13"/>
      <c r="L232" s="13"/>
      <c r="M232" s="14"/>
      <c r="N232" s="2"/>
      <c r="V232" s="50"/>
    </row>
    <row r="233" spans="1:22" ht="13.8" thickBot="1" x14ac:dyDescent="0.3">
      <c r="A233" s="292"/>
      <c r="B233" s="8"/>
      <c r="C233" s="8"/>
      <c r="D233" s="9"/>
      <c r="E233" s="10" t="s">
        <v>2</v>
      </c>
      <c r="F233" s="11"/>
      <c r="G233" s="302"/>
      <c r="H233" s="303"/>
      <c r="I233" s="304"/>
      <c r="J233" s="12" t="s">
        <v>39</v>
      </c>
      <c r="K233" s="13"/>
      <c r="L233" s="13"/>
      <c r="M233" s="14"/>
      <c r="N233" s="2"/>
      <c r="V233" s="50"/>
    </row>
    <row r="234" spans="1:22" ht="21.6" thickTop="1" thickBot="1" x14ac:dyDescent="0.3">
      <c r="A234" s="290">
        <f t="shared" ref="A234" si="51">A230+1</f>
        <v>55</v>
      </c>
      <c r="B234" s="74" t="s">
        <v>29</v>
      </c>
      <c r="C234" s="74" t="s">
        <v>31</v>
      </c>
      <c r="D234" s="74" t="s">
        <v>18</v>
      </c>
      <c r="E234" s="293" t="s">
        <v>33</v>
      </c>
      <c r="F234" s="293"/>
      <c r="G234" s="293" t="s">
        <v>24</v>
      </c>
      <c r="H234" s="294"/>
      <c r="I234" s="45"/>
      <c r="J234" s="42" t="s">
        <v>0</v>
      </c>
      <c r="K234" s="43"/>
      <c r="L234" s="43"/>
      <c r="M234" s="44"/>
      <c r="N234" s="2"/>
      <c r="V234" s="50"/>
    </row>
    <row r="235" spans="1:22" ht="13.8" thickBot="1" x14ac:dyDescent="0.3">
      <c r="A235" s="291"/>
      <c r="B235" s="7"/>
      <c r="C235" s="7"/>
      <c r="D235" s="4"/>
      <c r="E235" s="7"/>
      <c r="F235" s="7"/>
      <c r="G235" s="295"/>
      <c r="H235" s="296"/>
      <c r="I235" s="297"/>
      <c r="J235" s="40" t="s">
        <v>37</v>
      </c>
      <c r="K235" s="40"/>
      <c r="L235" s="40"/>
      <c r="M235" s="41"/>
      <c r="N235" s="2"/>
      <c r="V235" s="50">
        <v>0</v>
      </c>
    </row>
    <row r="236" spans="1:22" ht="21" thickBot="1" x14ac:dyDescent="0.3">
      <c r="A236" s="291"/>
      <c r="B236" s="75" t="s">
        <v>30</v>
      </c>
      <c r="C236" s="75" t="s">
        <v>32</v>
      </c>
      <c r="D236" s="75" t="s">
        <v>17</v>
      </c>
      <c r="E236" s="298" t="s">
        <v>34</v>
      </c>
      <c r="F236" s="298"/>
      <c r="G236" s="299"/>
      <c r="H236" s="300"/>
      <c r="I236" s="301"/>
      <c r="J236" s="12" t="s">
        <v>38</v>
      </c>
      <c r="K236" s="13"/>
      <c r="L236" s="13"/>
      <c r="M236" s="14"/>
      <c r="N236" s="2"/>
      <c r="V236" s="50"/>
    </row>
    <row r="237" spans="1:22" ht="13.8" thickBot="1" x14ac:dyDescent="0.3">
      <c r="A237" s="292"/>
      <c r="B237" s="8"/>
      <c r="C237" s="8"/>
      <c r="D237" s="9"/>
      <c r="E237" s="10" t="s">
        <v>2</v>
      </c>
      <c r="F237" s="11"/>
      <c r="G237" s="302"/>
      <c r="H237" s="303"/>
      <c r="I237" s="304"/>
      <c r="J237" s="12" t="s">
        <v>39</v>
      </c>
      <c r="K237" s="13"/>
      <c r="L237" s="13"/>
      <c r="M237" s="14"/>
      <c r="N237" s="2"/>
      <c r="V237" s="50"/>
    </row>
    <row r="238" spans="1:22" ht="21.6" thickTop="1" thickBot="1" x14ac:dyDescent="0.3">
      <c r="A238" s="290">
        <f t="shared" ref="A238" si="52">A234+1</f>
        <v>56</v>
      </c>
      <c r="B238" s="74" t="s">
        <v>29</v>
      </c>
      <c r="C238" s="74" t="s">
        <v>31</v>
      </c>
      <c r="D238" s="74" t="s">
        <v>18</v>
      </c>
      <c r="E238" s="293" t="s">
        <v>33</v>
      </c>
      <c r="F238" s="293"/>
      <c r="G238" s="293" t="s">
        <v>24</v>
      </c>
      <c r="H238" s="294"/>
      <c r="I238" s="45"/>
      <c r="J238" s="42" t="s">
        <v>0</v>
      </c>
      <c r="K238" s="43"/>
      <c r="L238" s="43"/>
      <c r="M238" s="44"/>
      <c r="N238" s="2"/>
      <c r="V238" s="50"/>
    </row>
    <row r="239" spans="1:22" ht="13.8" thickBot="1" x14ac:dyDescent="0.3">
      <c r="A239" s="291"/>
      <c r="B239" s="7"/>
      <c r="C239" s="7"/>
      <c r="D239" s="4"/>
      <c r="E239" s="7"/>
      <c r="F239" s="7"/>
      <c r="G239" s="295"/>
      <c r="H239" s="296"/>
      <c r="I239" s="297"/>
      <c r="J239" s="40" t="s">
        <v>37</v>
      </c>
      <c r="K239" s="40"/>
      <c r="L239" s="40"/>
      <c r="M239" s="41"/>
      <c r="N239" s="2"/>
      <c r="V239" s="50">
        <v>0</v>
      </c>
    </row>
    <row r="240" spans="1:22" ht="21" thickBot="1" x14ac:dyDescent="0.3">
      <c r="A240" s="291"/>
      <c r="B240" s="75" t="s">
        <v>30</v>
      </c>
      <c r="C240" s="75" t="s">
        <v>32</v>
      </c>
      <c r="D240" s="75" t="s">
        <v>17</v>
      </c>
      <c r="E240" s="298" t="s">
        <v>34</v>
      </c>
      <c r="F240" s="298"/>
      <c r="G240" s="299"/>
      <c r="H240" s="300"/>
      <c r="I240" s="301"/>
      <c r="J240" s="12" t="s">
        <v>38</v>
      </c>
      <c r="K240" s="13"/>
      <c r="L240" s="13"/>
      <c r="M240" s="14"/>
      <c r="N240" s="2"/>
      <c r="V240" s="50"/>
    </row>
    <row r="241" spans="1:22" ht="13.8" thickBot="1" x14ac:dyDescent="0.3">
      <c r="A241" s="292"/>
      <c r="B241" s="8"/>
      <c r="C241" s="8"/>
      <c r="D241" s="9"/>
      <c r="E241" s="10" t="s">
        <v>2</v>
      </c>
      <c r="F241" s="11"/>
      <c r="G241" s="302"/>
      <c r="H241" s="303"/>
      <c r="I241" s="304"/>
      <c r="J241" s="12" t="s">
        <v>39</v>
      </c>
      <c r="K241" s="13"/>
      <c r="L241" s="13"/>
      <c r="M241" s="14"/>
      <c r="N241" s="2"/>
      <c r="V241" s="50"/>
    </row>
    <row r="242" spans="1:22" ht="21.6" thickTop="1" thickBot="1" x14ac:dyDescent="0.3">
      <c r="A242" s="290">
        <f t="shared" ref="A242" si="53">A238+1</f>
        <v>57</v>
      </c>
      <c r="B242" s="74" t="s">
        <v>29</v>
      </c>
      <c r="C242" s="74" t="s">
        <v>31</v>
      </c>
      <c r="D242" s="74" t="s">
        <v>18</v>
      </c>
      <c r="E242" s="293" t="s">
        <v>33</v>
      </c>
      <c r="F242" s="293"/>
      <c r="G242" s="293" t="s">
        <v>24</v>
      </c>
      <c r="H242" s="294"/>
      <c r="I242" s="45"/>
      <c r="J242" s="42" t="s">
        <v>0</v>
      </c>
      <c r="K242" s="43"/>
      <c r="L242" s="43"/>
      <c r="M242" s="44"/>
      <c r="N242" s="2"/>
      <c r="V242" s="50"/>
    </row>
    <row r="243" spans="1:22" ht="13.8" thickBot="1" x14ac:dyDescent="0.3">
      <c r="A243" s="291"/>
      <c r="B243" s="7"/>
      <c r="C243" s="7"/>
      <c r="D243" s="4"/>
      <c r="E243" s="7"/>
      <c r="F243" s="7"/>
      <c r="G243" s="295"/>
      <c r="H243" s="296"/>
      <c r="I243" s="297"/>
      <c r="J243" s="40" t="s">
        <v>37</v>
      </c>
      <c r="K243" s="40"/>
      <c r="L243" s="40"/>
      <c r="M243" s="41"/>
      <c r="N243" s="2"/>
      <c r="V243" s="50">
        <v>0</v>
      </c>
    </row>
    <row r="244" spans="1:22" ht="21" thickBot="1" x14ac:dyDescent="0.3">
      <c r="A244" s="291"/>
      <c r="B244" s="75" t="s">
        <v>30</v>
      </c>
      <c r="C244" s="75" t="s">
        <v>32</v>
      </c>
      <c r="D244" s="75" t="s">
        <v>17</v>
      </c>
      <c r="E244" s="298" t="s">
        <v>34</v>
      </c>
      <c r="F244" s="298"/>
      <c r="G244" s="299"/>
      <c r="H244" s="300"/>
      <c r="I244" s="301"/>
      <c r="J244" s="12" t="s">
        <v>38</v>
      </c>
      <c r="K244" s="13"/>
      <c r="L244" s="13"/>
      <c r="M244" s="14"/>
      <c r="N244" s="2"/>
      <c r="V244" s="50"/>
    </row>
    <row r="245" spans="1:22" ht="13.8" thickBot="1" x14ac:dyDescent="0.3">
      <c r="A245" s="292"/>
      <c r="B245" s="8"/>
      <c r="C245" s="8"/>
      <c r="D245" s="9"/>
      <c r="E245" s="10" t="s">
        <v>2</v>
      </c>
      <c r="F245" s="11"/>
      <c r="G245" s="302"/>
      <c r="H245" s="303"/>
      <c r="I245" s="304"/>
      <c r="J245" s="12" t="s">
        <v>39</v>
      </c>
      <c r="K245" s="13"/>
      <c r="L245" s="13"/>
      <c r="M245" s="14"/>
      <c r="N245" s="2"/>
      <c r="V245" s="50"/>
    </row>
    <row r="246" spans="1:22" ht="21.6" thickTop="1" thickBot="1" x14ac:dyDescent="0.3">
      <c r="A246" s="290">
        <f t="shared" ref="A246" si="54">A242+1</f>
        <v>58</v>
      </c>
      <c r="B246" s="74" t="s">
        <v>29</v>
      </c>
      <c r="C246" s="74" t="s">
        <v>31</v>
      </c>
      <c r="D246" s="74" t="s">
        <v>18</v>
      </c>
      <c r="E246" s="293" t="s">
        <v>33</v>
      </c>
      <c r="F246" s="293"/>
      <c r="G246" s="293" t="s">
        <v>24</v>
      </c>
      <c r="H246" s="294"/>
      <c r="I246" s="45"/>
      <c r="J246" s="42" t="s">
        <v>0</v>
      </c>
      <c r="K246" s="43"/>
      <c r="L246" s="43"/>
      <c r="M246" s="44"/>
      <c r="N246" s="2"/>
      <c r="V246" s="50"/>
    </row>
    <row r="247" spans="1:22" ht="13.8" thickBot="1" x14ac:dyDescent="0.3">
      <c r="A247" s="291"/>
      <c r="B247" s="7"/>
      <c r="C247" s="7"/>
      <c r="D247" s="4"/>
      <c r="E247" s="7"/>
      <c r="F247" s="7"/>
      <c r="G247" s="295"/>
      <c r="H247" s="296"/>
      <c r="I247" s="297"/>
      <c r="J247" s="40" t="s">
        <v>37</v>
      </c>
      <c r="K247" s="40"/>
      <c r="L247" s="40"/>
      <c r="M247" s="41"/>
      <c r="N247" s="2"/>
      <c r="V247" s="50">
        <v>0</v>
      </c>
    </row>
    <row r="248" spans="1:22" ht="21" thickBot="1" x14ac:dyDescent="0.3">
      <c r="A248" s="291"/>
      <c r="B248" s="75" t="s">
        <v>30</v>
      </c>
      <c r="C248" s="75" t="s">
        <v>32</v>
      </c>
      <c r="D248" s="75" t="s">
        <v>17</v>
      </c>
      <c r="E248" s="298" t="s">
        <v>34</v>
      </c>
      <c r="F248" s="298"/>
      <c r="G248" s="299"/>
      <c r="H248" s="300"/>
      <c r="I248" s="301"/>
      <c r="J248" s="12" t="s">
        <v>38</v>
      </c>
      <c r="K248" s="13"/>
      <c r="L248" s="13"/>
      <c r="M248" s="14"/>
      <c r="N248" s="2"/>
      <c r="V248" s="50"/>
    </row>
    <row r="249" spans="1:22" ht="13.8" thickBot="1" x14ac:dyDescent="0.3">
      <c r="A249" s="292"/>
      <c r="B249" s="8"/>
      <c r="C249" s="8"/>
      <c r="D249" s="9"/>
      <c r="E249" s="10" t="s">
        <v>2</v>
      </c>
      <c r="F249" s="11"/>
      <c r="G249" s="302"/>
      <c r="H249" s="303"/>
      <c r="I249" s="304"/>
      <c r="J249" s="12" t="s">
        <v>39</v>
      </c>
      <c r="K249" s="13"/>
      <c r="L249" s="13"/>
      <c r="M249" s="14"/>
      <c r="N249" s="2"/>
      <c r="V249" s="50"/>
    </row>
    <row r="250" spans="1:22" ht="21.6" thickTop="1" thickBot="1" x14ac:dyDescent="0.3">
      <c r="A250" s="290">
        <f t="shared" ref="A250" si="55">A246+1</f>
        <v>59</v>
      </c>
      <c r="B250" s="74" t="s">
        <v>29</v>
      </c>
      <c r="C250" s="74" t="s">
        <v>31</v>
      </c>
      <c r="D250" s="74" t="s">
        <v>18</v>
      </c>
      <c r="E250" s="293" t="s">
        <v>33</v>
      </c>
      <c r="F250" s="293"/>
      <c r="G250" s="293" t="s">
        <v>24</v>
      </c>
      <c r="H250" s="294"/>
      <c r="I250" s="45"/>
      <c r="J250" s="42" t="s">
        <v>0</v>
      </c>
      <c r="K250" s="43"/>
      <c r="L250" s="43"/>
      <c r="M250" s="44"/>
      <c r="N250" s="2"/>
      <c r="V250" s="50"/>
    </row>
    <row r="251" spans="1:22" ht="13.8" thickBot="1" x14ac:dyDescent="0.3">
      <c r="A251" s="291"/>
      <c r="B251" s="7"/>
      <c r="C251" s="7"/>
      <c r="D251" s="4"/>
      <c r="E251" s="7"/>
      <c r="F251" s="7"/>
      <c r="G251" s="295"/>
      <c r="H251" s="296"/>
      <c r="I251" s="297"/>
      <c r="J251" s="40" t="s">
        <v>37</v>
      </c>
      <c r="K251" s="40"/>
      <c r="L251" s="40"/>
      <c r="M251" s="41"/>
      <c r="N251" s="2"/>
      <c r="V251" s="50">
        <v>0</v>
      </c>
    </row>
    <row r="252" spans="1:22" ht="21" thickBot="1" x14ac:dyDescent="0.3">
      <c r="A252" s="291"/>
      <c r="B252" s="75" t="s">
        <v>30</v>
      </c>
      <c r="C252" s="75" t="s">
        <v>32</v>
      </c>
      <c r="D252" s="75" t="s">
        <v>17</v>
      </c>
      <c r="E252" s="298" t="s">
        <v>34</v>
      </c>
      <c r="F252" s="298"/>
      <c r="G252" s="299"/>
      <c r="H252" s="300"/>
      <c r="I252" s="301"/>
      <c r="J252" s="12" t="s">
        <v>38</v>
      </c>
      <c r="K252" s="13"/>
      <c r="L252" s="13"/>
      <c r="M252" s="14"/>
      <c r="N252" s="2"/>
      <c r="V252" s="50"/>
    </row>
    <row r="253" spans="1:22" ht="13.8" thickBot="1" x14ac:dyDescent="0.3">
      <c r="A253" s="292"/>
      <c r="B253" s="8"/>
      <c r="C253" s="8"/>
      <c r="D253" s="9"/>
      <c r="E253" s="10" t="s">
        <v>2</v>
      </c>
      <c r="F253" s="11"/>
      <c r="G253" s="302"/>
      <c r="H253" s="303"/>
      <c r="I253" s="304"/>
      <c r="J253" s="12" t="s">
        <v>39</v>
      </c>
      <c r="K253" s="13"/>
      <c r="L253" s="13"/>
      <c r="M253" s="14"/>
      <c r="N253" s="2"/>
      <c r="V253" s="50"/>
    </row>
    <row r="254" spans="1:22" ht="21.6" thickTop="1" thickBot="1" x14ac:dyDescent="0.3">
      <c r="A254" s="290">
        <f t="shared" ref="A254" si="56">A250+1</f>
        <v>60</v>
      </c>
      <c r="B254" s="74" t="s">
        <v>29</v>
      </c>
      <c r="C254" s="74" t="s">
        <v>31</v>
      </c>
      <c r="D254" s="74" t="s">
        <v>18</v>
      </c>
      <c r="E254" s="293" t="s">
        <v>33</v>
      </c>
      <c r="F254" s="293"/>
      <c r="G254" s="293" t="s">
        <v>24</v>
      </c>
      <c r="H254" s="294"/>
      <c r="I254" s="45"/>
      <c r="J254" s="42" t="s">
        <v>0</v>
      </c>
      <c r="K254" s="43"/>
      <c r="L254" s="43"/>
      <c r="M254" s="44"/>
      <c r="N254" s="2"/>
      <c r="V254" s="50"/>
    </row>
    <row r="255" spans="1:22" ht="13.8" thickBot="1" x14ac:dyDescent="0.3">
      <c r="A255" s="291"/>
      <c r="B255" s="7"/>
      <c r="C255" s="7"/>
      <c r="D255" s="4"/>
      <c r="E255" s="7"/>
      <c r="F255" s="7"/>
      <c r="G255" s="295"/>
      <c r="H255" s="296"/>
      <c r="I255" s="297"/>
      <c r="J255" s="40" t="s">
        <v>37</v>
      </c>
      <c r="K255" s="40"/>
      <c r="L255" s="40"/>
      <c r="M255" s="41"/>
      <c r="N255" s="2"/>
      <c r="V255" s="50">
        <v>0</v>
      </c>
    </row>
    <row r="256" spans="1:22" ht="21" thickBot="1" x14ac:dyDescent="0.3">
      <c r="A256" s="291"/>
      <c r="B256" s="75" t="s">
        <v>30</v>
      </c>
      <c r="C256" s="75" t="s">
        <v>32</v>
      </c>
      <c r="D256" s="75" t="s">
        <v>17</v>
      </c>
      <c r="E256" s="298" t="s">
        <v>34</v>
      </c>
      <c r="F256" s="298"/>
      <c r="G256" s="299"/>
      <c r="H256" s="300"/>
      <c r="I256" s="301"/>
      <c r="J256" s="12" t="s">
        <v>38</v>
      </c>
      <c r="K256" s="13"/>
      <c r="L256" s="13"/>
      <c r="M256" s="14"/>
      <c r="N256" s="2"/>
      <c r="V256" s="50"/>
    </row>
    <row r="257" spans="1:22" ht="13.8" thickBot="1" x14ac:dyDescent="0.3">
      <c r="A257" s="292"/>
      <c r="B257" s="8"/>
      <c r="C257" s="8"/>
      <c r="D257" s="9"/>
      <c r="E257" s="10" t="s">
        <v>2</v>
      </c>
      <c r="F257" s="11"/>
      <c r="G257" s="302"/>
      <c r="H257" s="303"/>
      <c r="I257" s="304"/>
      <c r="J257" s="12" t="s">
        <v>39</v>
      </c>
      <c r="K257" s="13"/>
      <c r="L257" s="13"/>
      <c r="M257" s="14"/>
      <c r="N257" s="2"/>
      <c r="V257" s="50"/>
    </row>
    <row r="258" spans="1:22" ht="21.6" thickTop="1" thickBot="1" x14ac:dyDescent="0.3">
      <c r="A258" s="290">
        <f t="shared" ref="A258" si="57">A254+1</f>
        <v>61</v>
      </c>
      <c r="B258" s="74" t="s">
        <v>29</v>
      </c>
      <c r="C258" s="74" t="s">
        <v>31</v>
      </c>
      <c r="D258" s="74" t="s">
        <v>18</v>
      </c>
      <c r="E258" s="293" t="s">
        <v>33</v>
      </c>
      <c r="F258" s="293"/>
      <c r="G258" s="293" t="s">
        <v>24</v>
      </c>
      <c r="H258" s="294"/>
      <c r="I258" s="45"/>
      <c r="J258" s="42" t="s">
        <v>0</v>
      </c>
      <c r="K258" s="43"/>
      <c r="L258" s="43"/>
      <c r="M258" s="44"/>
      <c r="N258" s="2"/>
      <c r="V258" s="50"/>
    </row>
    <row r="259" spans="1:22" ht="13.8" thickBot="1" x14ac:dyDescent="0.3">
      <c r="A259" s="291"/>
      <c r="B259" s="7"/>
      <c r="C259" s="7"/>
      <c r="D259" s="4"/>
      <c r="E259" s="7"/>
      <c r="F259" s="7"/>
      <c r="G259" s="295"/>
      <c r="H259" s="296"/>
      <c r="I259" s="297"/>
      <c r="J259" s="40" t="s">
        <v>37</v>
      </c>
      <c r="K259" s="40"/>
      <c r="L259" s="40"/>
      <c r="M259" s="41"/>
      <c r="N259" s="2"/>
      <c r="V259" s="50">
        <v>0</v>
      </c>
    </row>
    <row r="260" spans="1:22" ht="21" thickBot="1" x14ac:dyDescent="0.3">
      <c r="A260" s="291"/>
      <c r="B260" s="75" t="s">
        <v>30</v>
      </c>
      <c r="C260" s="75" t="s">
        <v>32</v>
      </c>
      <c r="D260" s="75" t="s">
        <v>17</v>
      </c>
      <c r="E260" s="298" t="s">
        <v>34</v>
      </c>
      <c r="F260" s="298"/>
      <c r="G260" s="299"/>
      <c r="H260" s="300"/>
      <c r="I260" s="301"/>
      <c r="J260" s="12" t="s">
        <v>38</v>
      </c>
      <c r="K260" s="13"/>
      <c r="L260" s="13"/>
      <c r="M260" s="14"/>
      <c r="N260" s="2"/>
      <c r="V260" s="50"/>
    </row>
    <row r="261" spans="1:22" ht="13.8" thickBot="1" x14ac:dyDescent="0.3">
      <c r="A261" s="292"/>
      <c r="B261" s="8"/>
      <c r="C261" s="8"/>
      <c r="D261" s="9"/>
      <c r="E261" s="10" t="s">
        <v>2</v>
      </c>
      <c r="F261" s="11"/>
      <c r="G261" s="302"/>
      <c r="H261" s="303"/>
      <c r="I261" s="304"/>
      <c r="J261" s="12" t="s">
        <v>39</v>
      </c>
      <c r="K261" s="13"/>
      <c r="L261" s="13"/>
      <c r="M261" s="14"/>
      <c r="N261" s="2"/>
      <c r="V261" s="50"/>
    </row>
    <row r="262" spans="1:22" ht="21.6" thickTop="1" thickBot="1" x14ac:dyDescent="0.3">
      <c r="A262" s="290">
        <f t="shared" ref="A262" si="58">A258+1</f>
        <v>62</v>
      </c>
      <c r="B262" s="74" t="s">
        <v>29</v>
      </c>
      <c r="C262" s="74" t="s">
        <v>31</v>
      </c>
      <c r="D262" s="74" t="s">
        <v>18</v>
      </c>
      <c r="E262" s="293" t="s">
        <v>33</v>
      </c>
      <c r="F262" s="293"/>
      <c r="G262" s="293" t="s">
        <v>24</v>
      </c>
      <c r="H262" s="294"/>
      <c r="I262" s="45"/>
      <c r="J262" s="42" t="s">
        <v>0</v>
      </c>
      <c r="K262" s="43"/>
      <c r="L262" s="43"/>
      <c r="M262" s="44"/>
      <c r="N262" s="2"/>
      <c r="V262" s="50"/>
    </row>
    <row r="263" spans="1:22" ht="13.8" thickBot="1" x14ac:dyDescent="0.3">
      <c r="A263" s="291"/>
      <c r="B263" s="7"/>
      <c r="C263" s="7"/>
      <c r="D263" s="4"/>
      <c r="E263" s="7"/>
      <c r="F263" s="7"/>
      <c r="G263" s="295"/>
      <c r="H263" s="296"/>
      <c r="I263" s="297"/>
      <c r="J263" s="40" t="s">
        <v>37</v>
      </c>
      <c r="K263" s="40"/>
      <c r="L263" s="40"/>
      <c r="M263" s="41"/>
      <c r="N263" s="2"/>
      <c r="V263" s="50">
        <v>0</v>
      </c>
    </row>
    <row r="264" spans="1:22" ht="21" thickBot="1" x14ac:dyDescent="0.3">
      <c r="A264" s="291"/>
      <c r="B264" s="75" t="s">
        <v>30</v>
      </c>
      <c r="C264" s="75" t="s">
        <v>32</v>
      </c>
      <c r="D264" s="75" t="s">
        <v>17</v>
      </c>
      <c r="E264" s="298" t="s">
        <v>34</v>
      </c>
      <c r="F264" s="298"/>
      <c r="G264" s="299"/>
      <c r="H264" s="300"/>
      <c r="I264" s="301"/>
      <c r="J264" s="12" t="s">
        <v>38</v>
      </c>
      <c r="K264" s="13"/>
      <c r="L264" s="13"/>
      <c r="M264" s="14"/>
      <c r="N264" s="2"/>
      <c r="V264" s="50"/>
    </row>
    <row r="265" spans="1:22" ht="13.8" thickBot="1" x14ac:dyDescent="0.3">
      <c r="A265" s="292"/>
      <c r="B265" s="8"/>
      <c r="C265" s="8"/>
      <c r="D265" s="9"/>
      <c r="E265" s="10" t="s">
        <v>2</v>
      </c>
      <c r="F265" s="11"/>
      <c r="G265" s="302"/>
      <c r="H265" s="303"/>
      <c r="I265" s="304"/>
      <c r="J265" s="12" t="s">
        <v>39</v>
      </c>
      <c r="K265" s="13"/>
      <c r="L265" s="13"/>
      <c r="M265" s="14"/>
      <c r="N265" s="2"/>
      <c r="V265" s="50"/>
    </row>
    <row r="266" spans="1:22" ht="21.6" thickTop="1" thickBot="1" x14ac:dyDescent="0.3">
      <c r="A266" s="290">
        <f t="shared" ref="A266" si="59">A262+1</f>
        <v>63</v>
      </c>
      <c r="B266" s="74" t="s">
        <v>29</v>
      </c>
      <c r="C266" s="74" t="s">
        <v>31</v>
      </c>
      <c r="D266" s="74" t="s">
        <v>18</v>
      </c>
      <c r="E266" s="293" t="s">
        <v>33</v>
      </c>
      <c r="F266" s="293"/>
      <c r="G266" s="293" t="s">
        <v>24</v>
      </c>
      <c r="H266" s="294"/>
      <c r="I266" s="45"/>
      <c r="J266" s="42" t="s">
        <v>0</v>
      </c>
      <c r="K266" s="43"/>
      <c r="L266" s="43"/>
      <c r="M266" s="44"/>
      <c r="N266" s="2"/>
      <c r="V266" s="50"/>
    </row>
    <row r="267" spans="1:22" ht="13.8" thickBot="1" x14ac:dyDescent="0.3">
      <c r="A267" s="291"/>
      <c r="B267" s="7"/>
      <c r="C267" s="7"/>
      <c r="D267" s="4"/>
      <c r="E267" s="7"/>
      <c r="F267" s="7"/>
      <c r="G267" s="295"/>
      <c r="H267" s="296"/>
      <c r="I267" s="297"/>
      <c r="J267" s="40" t="s">
        <v>37</v>
      </c>
      <c r="K267" s="40"/>
      <c r="L267" s="40"/>
      <c r="M267" s="41"/>
      <c r="N267" s="2"/>
      <c r="V267" s="50">
        <v>0</v>
      </c>
    </row>
    <row r="268" spans="1:22" ht="21" thickBot="1" x14ac:dyDescent="0.3">
      <c r="A268" s="291"/>
      <c r="B268" s="75" t="s">
        <v>30</v>
      </c>
      <c r="C268" s="75" t="s">
        <v>32</v>
      </c>
      <c r="D268" s="75" t="s">
        <v>17</v>
      </c>
      <c r="E268" s="298" t="s">
        <v>34</v>
      </c>
      <c r="F268" s="298"/>
      <c r="G268" s="299"/>
      <c r="H268" s="300"/>
      <c r="I268" s="301"/>
      <c r="J268" s="12" t="s">
        <v>38</v>
      </c>
      <c r="K268" s="13"/>
      <c r="L268" s="13"/>
      <c r="M268" s="14"/>
      <c r="N268" s="2"/>
      <c r="V268" s="50"/>
    </row>
    <row r="269" spans="1:22" ht="13.8" thickBot="1" x14ac:dyDescent="0.3">
      <c r="A269" s="292"/>
      <c r="B269" s="8"/>
      <c r="C269" s="8"/>
      <c r="D269" s="9"/>
      <c r="E269" s="10" t="s">
        <v>2</v>
      </c>
      <c r="F269" s="11"/>
      <c r="G269" s="302"/>
      <c r="H269" s="303"/>
      <c r="I269" s="304"/>
      <c r="J269" s="12" t="s">
        <v>39</v>
      </c>
      <c r="K269" s="13"/>
      <c r="L269" s="13"/>
      <c r="M269" s="14"/>
      <c r="N269" s="2"/>
      <c r="V269" s="50"/>
    </row>
    <row r="270" spans="1:22" ht="21.6" thickTop="1" thickBot="1" x14ac:dyDescent="0.3">
      <c r="A270" s="290">
        <f t="shared" ref="A270" si="60">A266+1</f>
        <v>64</v>
      </c>
      <c r="B270" s="74" t="s">
        <v>29</v>
      </c>
      <c r="C270" s="74" t="s">
        <v>31</v>
      </c>
      <c r="D270" s="74" t="s">
        <v>18</v>
      </c>
      <c r="E270" s="293" t="s">
        <v>33</v>
      </c>
      <c r="F270" s="293"/>
      <c r="G270" s="293" t="s">
        <v>24</v>
      </c>
      <c r="H270" s="294"/>
      <c r="I270" s="45"/>
      <c r="J270" s="42" t="s">
        <v>0</v>
      </c>
      <c r="K270" s="43"/>
      <c r="L270" s="43"/>
      <c r="M270" s="44"/>
      <c r="N270" s="2"/>
      <c r="V270" s="50"/>
    </row>
    <row r="271" spans="1:22" ht="13.8" thickBot="1" x14ac:dyDescent="0.3">
      <c r="A271" s="291"/>
      <c r="B271" s="7"/>
      <c r="C271" s="7"/>
      <c r="D271" s="4"/>
      <c r="E271" s="7"/>
      <c r="F271" s="7"/>
      <c r="G271" s="295"/>
      <c r="H271" s="296"/>
      <c r="I271" s="297"/>
      <c r="J271" s="40" t="s">
        <v>37</v>
      </c>
      <c r="K271" s="40"/>
      <c r="L271" s="40"/>
      <c r="M271" s="41"/>
      <c r="N271" s="2"/>
      <c r="V271" s="50">
        <v>0</v>
      </c>
    </row>
    <row r="272" spans="1:22" ht="21" thickBot="1" x14ac:dyDescent="0.3">
      <c r="A272" s="291"/>
      <c r="B272" s="75" t="s">
        <v>30</v>
      </c>
      <c r="C272" s="75" t="s">
        <v>32</v>
      </c>
      <c r="D272" s="75" t="s">
        <v>17</v>
      </c>
      <c r="E272" s="298" t="s">
        <v>34</v>
      </c>
      <c r="F272" s="298"/>
      <c r="G272" s="299"/>
      <c r="H272" s="300"/>
      <c r="I272" s="301"/>
      <c r="J272" s="12" t="s">
        <v>38</v>
      </c>
      <c r="K272" s="13"/>
      <c r="L272" s="13"/>
      <c r="M272" s="14"/>
      <c r="N272" s="2"/>
      <c r="V272" s="50"/>
    </row>
    <row r="273" spans="1:22" ht="13.8" thickBot="1" x14ac:dyDescent="0.3">
      <c r="A273" s="292"/>
      <c r="B273" s="8"/>
      <c r="C273" s="8"/>
      <c r="D273" s="9"/>
      <c r="E273" s="10" t="s">
        <v>2</v>
      </c>
      <c r="F273" s="11"/>
      <c r="G273" s="302"/>
      <c r="H273" s="303"/>
      <c r="I273" s="304"/>
      <c r="J273" s="12" t="s">
        <v>39</v>
      </c>
      <c r="K273" s="13"/>
      <c r="L273" s="13"/>
      <c r="M273" s="14"/>
      <c r="N273" s="2"/>
      <c r="V273" s="50"/>
    </row>
    <row r="274" spans="1:22" ht="21.6" thickTop="1" thickBot="1" x14ac:dyDescent="0.3">
      <c r="A274" s="290">
        <f t="shared" ref="A274" si="61">A270+1</f>
        <v>65</v>
      </c>
      <c r="B274" s="74" t="s">
        <v>29</v>
      </c>
      <c r="C274" s="74" t="s">
        <v>31</v>
      </c>
      <c r="D274" s="74" t="s">
        <v>18</v>
      </c>
      <c r="E274" s="293" t="s">
        <v>33</v>
      </c>
      <c r="F274" s="293"/>
      <c r="G274" s="293" t="s">
        <v>24</v>
      </c>
      <c r="H274" s="294"/>
      <c r="I274" s="45"/>
      <c r="J274" s="42" t="s">
        <v>0</v>
      </c>
      <c r="K274" s="43"/>
      <c r="L274" s="43"/>
      <c r="M274" s="44"/>
      <c r="N274" s="2"/>
      <c r="V274" s="50"/>
    </row>
    <row r="275" spans="1:22" ht="13.8" thickBot="1" x14ac:dyDescent="0.3">
      <c r="A275" s="291"/>
      <c r="B275" s="7"/>
      <c r="C275" s="7"/>
      <c r="D275" s="4"/>
      <c r="E275" s="7"/>
      <c r="F275" s="7"/>
      <c r="G275" s="295"/>
      <c r="H275" s="296"/>
      <c r="I275" s="297"/>
      <c r="J275" s="40" t="s">
        <v>37</v>
      </c>
      <c r="K275" s="40"/>
      <c r="L275" s="40"/>
      <c r="M275" s="41"/>
      <c r="N275" s="2"/>
      <c r="V275" s="50">
        <v>0</v>
      </c>
    </row>
    <row r="276" spans="1:22" ht="21" thickBot="1" x14ac:dyDescent="0.3">
      <c r="A276" s="291"/>
      <c r="B276" s="75" t="s">
        <v>30</v>
      </c>
      <c r="C276" s="75" t="s">
        <v>32</v>
      </c>
      <c r="D276" s="75" t="s">
        <v>17</v>
      </c>
      <c r="E276" s="298" t="s">
        <v>34</v>
      </c>
      <c r="F276" s="298"/>
      <c r="G276" s="299"/>
      <c r="H276" s="300"/>
      <c r="I276" s="301"/>
      <c r="J276" s="12" t="s">
        <v>38</v>
      </c>
      <c r="K276" s="13"/>
      <c r="L276" s="13"/>
      <c r="M276" s="14"/>
      <c r="N276" s="2"/>
      <c r="V276" s="50"/>
    </row>
    <row r="277" spans="1:22" ht="13.8" thickBot="1" x14ac:dyDescent="0.3">
      <c r="A277" s="292"/>
      <c r="B277" s="8"/>
      <c r="C277" s="8"/>
      <c r="D277" s="9"/>
      <c r="E277" s="10" t="s">
        <v>2</v>
      </c>
      <c r="F277" s="11"/>
      <c r="G277" s="302"/>
      <c r="H277" s="303"/>
      <c r="I277" s="304"/>
      <c r="J277" s="12" t="s">
        <v>39</v>
      </c>
      <c r="K277" s="13"/>
      <c r="L277" s="13"/>
      <c r="M277" s="14"/>
      <c r="N277" s="2"/>
      <c r="V277" s="50"/>
    </row>
    <row r="278" spans="1:22" ht="21.6" thickTop="1" thickBot="1" x14ac:dyDescent="0.3">
      <c r="A278" s="290">
        <f t="shared" ref="A278" si="62">A274+1</f>
        <v>66</v>
      </c>
      <c r="B278" s="74" t="s">
        <v>29</v>
      </c>
      <c r="C278" s="74" t="s">
        <v>31</v>
      </c>
      <c r="D278" s="74" t="s">
        <v>18</v>
      </c>
      <c r="E278" s="293" t="s">
        <v>33</v>
      </c>
      <c r="F278" s="293"/>
      <c r="G278" s="293" t="s">
        <v>24</v>
      </c>
      <c r="H278" s="294"/>
      <c r="I278" s="45"/>
      <c r="J278" s="42" t="s">
        <v>0</v>
      </c>
      <c r="K278" s="43"/>
      <c r="L278" s="43"/>
      <c r="M278" s="44"/>
      <c r="N278" s="2"/>
      <c r="V278" s="50"/>
    </row>
    <row r="279" spans="1:22" ht="13.8" thickBot="1" x14ac:dyDescent="0.3">
      <c r="A279" s="291"/>
      <c r="B279" s="7"/>
      <c r="C279" s="7"/>
      <c r="D279" s="4"/>
      <c r="E279" s="7"/>
      <c r="F279" s="7"/>
      <c r="G279" s="295"/>
      <c r="H279" s="296"/>
      <c r="I279" s="297"/>
      <c r="J279" s="40" t="s">
        <v>37</v>
      </c>
      <c r="K279" s="40"/>
      <c r="L279" s="40"/>
      <c r="M279" s="41"/>
      <c r="N279" s="2"/>
      <c r="V279" s="50">
        <v>0</v>
      </c>
    </row>
    <row r="280" spans="1:22" ht="21" thickBot="1" x14ac:dyDescent="0.3">
      <c r="A280" s="291"/>
      <c r="B280" s="75" t="s">
        <v>30</v>
      </c>
      <c r="C280" s="75" t="s">
        <v>32</v>
      </c>
      <c r="D280" s="75" t="s">
        <v>17</v>
      </c>
      <c r="E280" s="298" t="s">
        <v>34</v>
      </c>
      <c r="F280" s="298"/>
      <c r="G280" s="299"/>
      <c r="H280" s="300"/>
      <c r="I280" s="301"/>
      <c r="J280" s="12" t="s">
        <v>38</v>
      </c>
      <c r="K280" s="13"/>
      <c r="L280" s="13"/>
      <c r="M280" s="14"/>
      <c r="N280" s="2"/>
      <c r="V280" s="50"/>
    </row>
    <row r="281" spans="1:22" ht="13.8" thickBot="1" x14ac:dyDescent="0.3">
      <c r="A281" s="292"/>
      <c r="B281" s="8"/>
      <c r="C281" s="8"/>
      <c r="D281" s="9"/>
      <c r="E281" s="10" t="s">
        <v>2</v>
      </c>
      <c r="F281" s="11"/>
      <c r="G281" s="302"/>
      <c r="H281" s="303"/>
      <c r="I281" s="304"/>
      <c r="J281" s="12" t="s">
        <v>39</v>
      </c>
      <c r="K281" s="13"/>
      <c r="L281" s="13"/>
      <c r="M281" s="14"/>
      <c r="N281" s="2"/>
      <c r="V281" s="50"/>
    </row>
    <row r="282" spans="1:22" ht="21.6" thickTop="1" thickBot="1" x14ac:dyDescent="0.3">
      <c r="A282" s="290">
        <f t="shared" ref="A282" si="63">A278+1</f>
        <v>67</v>
      </c>
      <c r="B282" s="74" t="s">
        <v>29</v>
      </c>
      <c r="C282" s="74" t="s">
        <v>31</v>
      </c>
      <c r="D282" s="74" t="s">
        <v>18</v>
      </c>
      <c r="E282" s="293" t="s">
        <v>33</v>
      </c>
      <c r="F282" s="293"/>
      <c r="G282" s="293" t="s">
        <v>24</v>
      </c>
      <c r="H282" s="294"/>
      <c r="I282" s="45"/>
      <c r="J282" s="42" t="s">
        <v>0</v>
      </c>
      <c r="K282" s="43"/>
      <c r="L282" s="43"/>
      <c r="M282" s="44"/>
      <c r="N282" s="2"/>
      <c r="V282" s="50"/>
    </row>
    <row r="283" spans="1:22" ht="13.8" thickBot="1" x14ac:dyDescent="0.3">
      <c r="A283" s="291"/>
      <c r="B283" s="7"/>
      <c r="C283" s="7"/>
      <c r="D283" s="4"/>
      <c r="E283" s="7"/>
      <c r="F283" s="7"/>
      <c r="G283" s="295"/>
      <c r="H283" s="296"/>
      <c r="I283" s="297"/>
      <c r="J283" s="40" t="s">
        <v>37</v>
      </c>
      <c r="K283" s="40"/>
      <c r="L283" s="40"/>
      <c r="M283" s="41"/>
      <c r="N283" s="2"/>
      <c r="V283" s="50">
        <v>0</v>
      </c>
    </row>
    <row r="284" spans="1:22" ht="21" thickBot="1" x14ac:dyDescent="0.3">
      <c r="A284" s="291"/>
      <c r="B284" s="75" t="s">
        <v>30</v>
      </c>
      <c r="C284" s="75" t="s">
        <v>32</v>
      </c>
      <c r="D284" s="75" t="s">
        <v>17</v>
      </c>
      <c r="E284" s="298" t="s">
        <v>34</v>
      </c>
      <c r="F284" s="298"/>
      <c r="G284" s="299"/>
      <c r="H284" s="300"/>
      <c r="I284" s="301"/>
      <c r="J284" s="12" t="s">
        <v>38</v>
      </c>
      <c r="K284" s="13"/>
      <c r="L284" s="13"/>
      <c r="M284" s="14"/>
      <c r="N284" s="2"/>
      <c r="V284" s="50"/>
    </row>
    <row r="285" spans="1:22" ht="13.8" thickBot="1" x14ac:dyDescent="0.3">
      <c r="A285" s="292"/>
      <c r="B285" s="8"/>
      <c r="C285" s="8"/>
      <c r="D285" s="9"/>
      <c r="E285" s="10" t="s">
        <v>2</v>
      </c>
      <c r="F285" s="11"/>
      <c r="G285" s="302"/>
      <c r="H285" s="303"/>
      <c r="I285" s="304"/>
      <c r="J285" s="12" t="s">
        <v>39</v>
      </c>
      <c r="K285" s="13"/>
      <c r="L285" s="13"/>
      <c r="M285" s="14"/>
      <c r="N285" s="2"/>
      <c r="V285" s="50"/>
    </row>
    <row r="286" spans="1:22" ht="21.6" thickTop="1" thickBot="1" x14ac:dyDescent="0.3">
      <c r="A286" s="290">
        <f t="shared" ref="A286" si="64">A282+1</f>
        <v>68</v>
      </c>
      <c r="B286" s="74" t="s">
        <v>29</v>
      </c>
      <c r="C286" s="74" t="s">
        <v>31</v>
      </c>
      <c r="D286" s="74" t="s">
        <v>18</v>
      </c>
      <c r="E286" s="293" t="s">
        <v>33</v>
      </c>
      <c r="F286" s="293"/>
      <c r="G286" s="293" t="s">
        <v>24</v>
      </c>
      <c r="H286" s="294"/>
      <c r="I286" s="45"/>
      <c r="J286" s="42" t="s">
        <v>0</v>
      </c>
      <c r="K286" s="43"/>
      <c r="L286" s="43"/>
      <c r="M286" s="44"/>
      <c r="N286" s="2"/>
      <c r="V286" s="50"/>
    </row>
    <row r="287" spans="1:22" ht="13.8" thickBot="1" x14ac:dyDescent="0.3">
      <c r="A287" s="291"/>
      <c r="B287" s="7"/>
      <c r="C287" s="7"/>
      <c r="D287" s="4"/>
      <c r="E287" s="7"/>
      <c r="F287" s="7"/>
      <c r="G287" s="295"/>
      <c r="H287" s="296"/>
      <c r="I287" s="297"/>
      <c r="J287" s="40" t="s">
        <v>37</v>
      </c>
      <c r="K287" s="40"/>
      <c r="L287" s="40"/>
      <c r="M287" s="41"/>
      <c r="N287" s="2"/>
      <c r="V287" s="50">
        <v>0</v>
      </c>
    </row>
    <row r="288" spans="1:22" ht="21" thickBot="1" x14ac:dyDescent="0.3">
      <c r="A288" s="291"/>
      <c r="B288" s="75" t="s">
        <v>30</v>
      </c>
      <c r="C288" s="75" t="s">
        <v>32</v>
      </c>
      <c r="D288" s="75" t="s">
        <v>17</v>
      </c>
      <c r="E288" s="298" t="s">
        <v>34</v>
      </c>
      <c r="F288" s="298"/>
      <c r="G288" s="299"/>
      <c r="H288" s="300"/>
      <c r="I288" s="301"/>
      <c r="J288" s="12" t="s">
        <v>38</v>
      </c>
      <c r="K288" s="13"/>
      <c r="L288" s="13"/>
      <c r="M288" s="14"/>
      <c r="N288" s="2"/>
      <c r="V288" s="50"/>
    </row>
    <row r="289" spans="1:22" ht="13.8" thickBot="1" x14ac:dyDescent="0.3">
      <c r="A289" s="292"/>
      <c r="B289" s="8"/>
      <c r="C289" s="8"/>
      <c r="D289" s="9"/>
      <c r="E289" s="10" t="s">
        <v>2</v>
      </c>
      <c r="F289" s="11"/>
      <c r="G289" s="302"/>
      <c r="H289" s="303"/>
      <c r="I289" s="304"/>
      <c r="J289" s="12" t="s">
        <v>39</v>
      </c>
      <c r="K289" s="13"/>
      <c r="L289" s="13"/>
      <c r="M289" s="14"/>
      <c r="N289" s="2"/>
      <c r="V289" s="50"/>
    </row>
    <row r="290" spans="1:22" ht="21.6" thickTop="1" thickBot="1" x14ac:dyDescent="0.3">
      <c r="A290" s="290">
        <f t="shared" ref="A290" si="65">A286+1</f>
        <v>69</v>
      </c>
      <c r="B290" s="74" t="s">
        <v>29</v>
      </c>
      <c r="C290" s="74" t="s">
        <v>31</v>
      </c>
      <c r="D290" s="74" t="s">
        <v>18</v>
      </c>
      <c r="E290" s="293" t="s">
        <v>33</v>
      </c>
      <c r="F290" s="293"/>
      <c r="G290" s="293" t="s">
        <v>24</v>
      </c>
      <c r="H290" s="294"/>
      <c r="I290" s="45"/>
      <c r="J290" s="42" t="s">
        <v>0</v>
      </c>
      <c r="K290" s="43"/>
      <c r="L290" s="43"/>
      <c r="M290" s="44"/>
      <c r="N290" s="2"/>
      <c r="V290" s="50"/>
    </row>
    <row r="291" spans="1:22" ht="13.8" thickBot="1" x14ac:dyDescent="0.3">
      <c r="A291" s="291"/>
      <c r="B291" s="7"/>
      <c r="C291" s="7"/>
      <c r="D291" s="4"/>
      <c r="E291" s="7"/>
      <c r="F291" s="7"/>
      <c r="G291" s="295"/>
      <c r="H291" s="296"/>
      <c r="I291" s="297"/>
      <c r="J291" s="40" t="s">
        <v>37</v>
      </c>
      <c r="K291" s="40"/>
      <c r="L291" s="40"/>
      <c r="M291" s="41"/>
      <c r="N291" s="2"/>
      <c r="V291" s="50">
        <v>0</v>
      </c>
    </row>
    <row r="292" spans="1:22" ht="21" thickBot="1" x14ac:dyDescent="0.3">
      <c r="A292" s="291"/>
      <c r="B292" s="75" t="s">
        <v>30</v>
      </c>
      <c r="C292" s="75" t="s">
        <v>32</v>
      </c>
      <c r="D292" s="75" t="s">
        <v>17</v>
      </c>
      <c r="E292" s="298" t="s">
        <v>34</v>
      </c>
      <c r="F292" s="298"/>
      <c r="G292" s="299"/>
      <c r="H292" s="300"/>
      <c r="I292" s="301"/>
      <c r="J292" s="12" t="s">
        <v>38</v>
      </c>
      <c r="K292" s="13"/>
      <c r="L292" s="13"/>
      <c r="M292" s="14"/>
      <c r="N292" s="2"/>
      <c r="V292" s="50"/>
    </row>
    <row r="293" spans="1:22" ht="13.8" thickBot="1" x14ac:dyDescent="0.3">
      <c r="A293" s="292"/>
      <c r="B293" s="8"/>
      <c r="C293" s="8"/>
      <c r="D293" s="9"/>
      <c r="E293" s="10" t="s">
        <v>2</v>
      </c>
      <c r="F293" s="11"/>
      <c r="G293" s="302"/>
      <c r="H293" s="303"/>
      <c r="I293" s="304"/>
      <c r="J293" s="12" t="s">
        <v>39</v>
      </c>
      <c r="K293" s="13"/>
      <c r="L293" s="13"/>
      <c r="M293" s="14"/>
      <c r="N293" s="2"/>
      <c r="V293" s="50"/>
    </row>
    <row r="294" spans="1:22" ht="21.6" thickTop="1" thickBot="1" x14ac:dyDescent="0.3">
      <c r="A294" s="290">
        <f t="shared" ref="A294" si="66">A290+1</f>
        <v>70</v>
      </c>
      <c r="B294" s="74" t="s">
        <v>29</v>
      </c>
      <c r="C294" s="74" t="s">
        <v>31</v>
      </c>
      <c r="D294" s="74" t="s">
        <v>18</v>
      </c>
      <c r="E294" s="293" t="s">
        <v>33</v>
      </c>
      <c r="F294" s="293"/>
      <c r="G294" s="293" t="s">
        <v>24</v>
      </c>
      <c r="H294" s="294"/>
      <c r="I294" s="45"/>
      <c r="J294" s="42" t="s">
        <v>0</v>
      </c>
      <c r="K294" s="43"/>
      <c r="L294" s="43"/>
      <c r="M294" s="44"/>
      <c r="N294" s="2"/>
      <c r="V294" s="50"/>
    </row>
    <row r="295" spans="1:22" ht="13.8" thickBot="1" x14ac:dyDescent="0.3">
      <c r="A295" s="291"/>
      <c r="B295" s="7"/>
      <c r="C295" s="7"/>
      <c r="D295" s="4"/>
      <c r="E295" s="7"/>
      <c r="F295" s="7"/>
      <c r="G295" s="295"/>
      <c r="H295" s="296"/>
      <c r="I295" s="297"/>
      <c r="J295" s="40" t="s">
        <v>37</v>
      </c>
      <c r="K295" s="40"/>
      <c r="L295" s="40"/>
      <c r="M295" s="41"/>
      <c r="N295" s="2"/>
      <c r="V295" s="50">
        <v>0</v>
      </c>
    </row>
    <row r="296" spans="1:22" ht="21" thickBot="1" x14ac:dyDescent="0.3">
      <c r="A296" s="291"/>
      <c r="B296" s="75" t="s">
        <v>30</v>
      </c>
      <c r="C296" s="75" t="s">
        <v>32</v>
      </c>
      <c r="D296" s="75" t="s">
        <v>17</v>
      </c>
      <c r="E296" s="298" t="s">
        <v>34</v>
      </c>
      <c r="F296" s="298"/>
      <c r="G296" s="299"/>
      <c r="H296" s="300"/>
      <c r="I296" s="301"/>
      <c r="J296" s="12" t="s">
        <v>38</v>
      </c>
      <c r="K296" s="13"/>
      <c r="L296" s="13"/>
      <c r="M296" s="14"/>
      <c r="N296" s="2"/>
      <c r="V296" s="50"/>
    </row>
    <row r="297" spans="1:22" ht="13.8" thickBot="1" x14ac:dyDescent="0.3">
      <c r="A297" s="292"/>
      <c r="B297" s="8"/>
      <c r="C297" s="8"/>
      <c r="D297" s="9"/>
      <c r="E297" s="10" t="s">
        <v>2</v>
      </c>
      <c r="F297" s="11"/>
      <c r="G297" s="302"/>
      <c r="H297" s="303"/>
      <c r="I297" s="304"/>
      <c r="J297" s="12" t="s">
        <v>39</v>
      </c>
      <c r="K297" s="13"/>
      <c r="L297" s="13"/>
      <c r="M297" s="14"/>
      <c r="N297" s="2"/>
      <c r="V297" s="50"/>
    </row>
    <row r="298" spans="1:22" ht="21.6" thickTop="1" thickBot="1" x14ac:dyDescent="0.3">
      <c r="A298" s="290">
        <f t="shared" ref="A298" si="67">A294+1</f>
        <v>71</v>
      </c>
      <c r="B298" s="74" t="s">
        <v>29</v>
      </c>
      <c r="C298" s="74" t="s">
        <v>31</v>
      </c>
      <c r="D298" s="74" t="s">
        <v>18</v>
      </c>
      <c r="E298" s="293" t="s">
        <v>33</v>
      </c>
      <c r="F298" s="293"/>
      <c r="G298" s="293" t="s">
        <v>24</v>
      </c>
      <c r="H298" s="294"/>
      <c r="I298" s="45"/>
      <c r="J298" s="42" t="s">
        <v>0</v>
      </c>
      <c r="K298" s="43"/>
      <c r="L298" s="43"/>
      <c r="M298" s="44"/>
      <c r="N298" s="2"/>
      <c r="V298" s="50"/>
    </row>
    <row r="299" spans="1:22" ht="13.8" thickBot="1" x14ac:dyDescent="0.3">
      <c r="A299" s="291"/>
      <c r="B299" s="7"/>
      <c r="C299" s="7"/>
      <c r="D299" s="4"/>
      <c r="E299" s="7"/>
      <c r="F299" s="7"/>
      <c r="G299" s="295"/>
      <c r="H299" s="296"/>
      <c r="I299" s="297"/>
      <c r="J299" s="40" t="s">
        <v>37</v>
      </c>
      <c r="K299" s="40"/>
      <c r="L299" s="40"/>
      <c r="M299" s="41"/>
      <c r="N299" s="2"/>
      <c r="V299" s="50">
        <v>0</v>
      </c>
    </row>
    <row r="300" spans="1:22" ht="21" thickBot="1" x14ac:dyDescent="0.3">
      <c r="A300" s="291"/>
      <c r="B300" s="75" t="s">
        <v>30</v>
      </c>
      <c r="C300" s="75" t="s">
        <v>32</v>
      </c>
      <c r="D300" s="75" t="s">
        <v>17</v>
      </c>
      <c r="E300" s="298" t="s">
        <v>34</v>
      </c>
      <c r="F300" s="298"/>
      <c r="G300" s="299"/>
      <c r="H300" s="300"/>
      <c r="I300" s="301"/>
      <c r="J300" s="12" t="s">
        <v>38</v>
      </c>
      <c r="K300" s="13"/>
      <c r="L300" s="13"/>
      <c r="M300" s="14"/>
      <c r="N300" s="2"/>
      <c r="V300" s="50"/>
    </row>
    <row r="301" spans="1:22" ht="13.8" thickBot="1" x14ac:dyDescent="0.3">
      <c r="A301" s="292"/>
      <c r="B301" s="8"/>
      <c r="C301" s="8"/>
      <c r="D301" s="9"/>
      <c r="E301" s="10" t="s">
        <v>2</v>
      </c>
      <c r="F301" s="11"/>
      <c r="G301" s="302"/>
      <c r="H301" s="303"/>
      <c r="I301" s="304"/>
      <c r="J301" s="12" t="s">
        <v>39</v>
      </c>
      <c r="K301" s="13"/>
      <c r="L301" s="13"/>
      <c r="M301" s="14"/>
      <c r="N301" s="2"/>
      <c r="V301" s="50"/>
    </row>
    <row r="302" spans="1:22" ht="21.6" thickTop="1" thickBot="1" x14ac:dyDescent="0.3">
      <c r="A302" s="290">
        <f t="shared" ref="A302" si="68">A298+1</f>
        <v>72</v>
      </c>
      <c r="B302" s="74" t="s">
        <v>29</v>
      </c>
      <c r="C302" s="74" t="s">
        <v>31</v>
      </c>
      <c r="D302" s="74" t="s">
        <v>18</v>
      </c>
      <c r="E302" s="293" t="s">
        <v>33</v>
      </c>
      <c r="F302" s="293"/>
      <c r="G302" s="293" t="s">
        <v>24</v>
      </c>
      <c r="H302" s="294"/>
      <c r="I302" s="45"/>
      <c r="J302" s="42" t="s">
        <v>0</v>
      </c>
      <c r="K302" s="43"/>
      <c r="L302" s="43"/>
      <c r="M302" s="44"/>
      <c r="N302" s="2"/>
      <c r="V302" s="50"/>
    </row>
    <row r="303" spans="1:22" ht="13.8" thickBot="1" x14ac:dyDescent="0.3">
      <c r="A303" s="291"/>
      <c r="B303" s="7"/>
      <c r="C303" s="7"/>
      <c r="D303" s="4"/>
      <c r="E303" s="7"/>
      <c r="F303" s="7"/>
      <c r="G303" s="295"/>
      <c r="H303" s="296"/>
      <c r="I303" s="297"/>
      <c r="J303" s="40" t="s">
        <v>37</v>
      </c>
      <c r="K303" s="40"/>
      <c r="L303" s="40"/>
      <c r="M303" s="41"/>
      <c r="N303" s="2"/>
      <c r="V303" s="50">
        <v>0</v>
      </c>
    </row>
    <row r="304" spans="1:22" ht="21" thickBot="1" x14ac:dyDescent="0.3">
      <c r="A304" s="291"/>
      <c r="B304" s="75" t="s">
        <v>30</v>
      </c>
      <c r="C304" s="75" t="s">
        <v>32</v>
      </c>
      <c r="D304" s="75" t="s">
        <v>17</v>
      </c>
      <c r="E304" s="298" t="s">
        <v>34</v>
      </c>
      <c r="F304" s="298"/>
      <c r="G304" s="299"/>
      <c r="H304" s="300"/>
      <c r="I304" s="301"/>
      <c r="J304" s="12" t="s">
        <v>38</v>
      </c>
      <c r="K304" s="13"/>
      <c r="L304" s="13"/>
      <c r="M304" s="14"/>
      <c r="N304" s="2"/>
      <c r="V304" s="50"/>
    </row>
    <row r="305" spans="1:22" ht="13.8" thickBot="1" x14ac:dyDescent="0.3">
      <c r="A305" s="292"/>
      <c r="B305" s="8"/>
      <c r="C305" s="8"/>
      <c r="D305" s="9"/>
      <c r="E305" s="10" t="s">
        <v>2</v>
      </c>
      <c r="F305" s="11"/>
      <c r="G305" s="302"/>
      <c r="H305" s="303"/>
      <c r="I305" s="304"/>
      <c r="J305" s="12" t="s">
        <v>39</v>
      </c>
      <c r="K305" s="13"/>
      <c r="L305" s="13"/>
      <c r="M305" s="14"/>
      <c r="N305" s="2"/>
      <c r="V305" s="50"/>
    </row>
    <row r="306" spans="1:22" ht="21.6" thickTop="1" thickBot="1" x14ac:dyDescent="0.3">
      <c r="A306" s="290">
        <f t="shared" ref="A306" si="69">A302+1</f>
        <v>73</v>
      </c>
      <c r="B306" s="74" t="s">
        <v>29</v>
      </c>
      <c r="C306" s="74" t="s">
        <v>31</v>
      </c>
      <c r="D306" s="74" t="s">
        <v>18</v>
      </c>
      <c r="E306" s="293" t="s">
        <v>33</v>
      </c>
      <c r="F306" s="293"/>
      <c r="G306" s="293" t="s">
        <v>24</v>
      </c>
      <c r="H306" s="294"/>
      <c r="I306" s="45"/>
      <c r="J306" s="42" t="s">
        <v>0</v>
      </c>
      <c r="K306" s="43"/>
      <c r="L306" s="43"/>
      <c r="M306" s="44"/>
      <c r="N306" s="2"/>
      <c r="V306" s="50"/>
    </row>
    <row r="307" spans="1:22" ht="13.8" thickBot="1" x14ac:dyDescent="0.3">
      <c r="A307" s="291"/>
      <c r="B307" s="7"/>
      <c r="C307" s="7"/>
      <c r="D307" s="4"/>
      <c r="E307" s="7"/>
      <c r="F307" s="7"/>
      <c r="G307" s="295"/>
      <c r="H307" s="296"/>
      <c r="I307" s="297"/>
      <c r="J307" s="40" t="s">
        <v>37</v>
      </c>
      <c r="K307" s="40"/>
      <c r="L307" s="40"/>
      <c r="M307" s="41"/>
      <c r="N307" s="2"/>
      <c r="V307" s="50">
        <v>0</v>
      </c>
    </row>
    <row r="308" spans="1:22" ht="21" thickBot="1" x14ac:dyDescent="0.3">
      <c r="A308" s="291"/>
      <c r="B308" s="75" t="s">
        <v>30</v>
      </c>
      <c r="C308" s="75" t="s">
        <v>32</v>
      </c>
      <c r="D308" s="75" t="s">
        <v>17</v>
      </c>
      <c r="E308" s="298" t="s">
        <v>34</v>
      </c>
      <c r="F308" s="298"/>
      <c r="G308" s="299"/>
      <c r="H308" s="300"/>
      <c r="I308" s="301"/>
      <c r="J308" s="12" t="s">
        <v>38</v>
      </c>
      <c r="K308" s="13"/>
      <c r="L308" s="13"/>
      <c r="M308" s="14"/>
      <c r="N308" s="2"/>
      <c r="V308" s="50"/>
    </row>
    <row r="309" spans="1:22" ht="13.8" thickBot="1" x14ac:dyDescent="0.3">
      <c r="A309" s="292"/>
      <c r="B309" s="8"/>
      <c r="C309" s="8"/>
      <c r="D309" s="9"/>
      <c r="E309" s="10" t="s">
        <v>2</v>
      </c>
      <c r="F309" s="11"/>
      <c r="G309" s="302"/>
      <c r="H309" s="303"/>
      <c r="I309" s="304"/>
      <c r="J309" s="12" t="s">
        <v>39</v>
      </c>
      <c r="K309" s="13"/>
      <c r="L309" s="13"/>
      <c r="M309" s="14"/>
      <c r="N309" s="2"/>
      <c r="V309" s="50"/>
    </row>
    <row r="310" spans="1:22" ht="21.6" thickTop="1" thickBot="1" x14ac:dyDescent="0.3">
      <c r="A310" s="290">
        <f t="shared" ref="A310" si="70">A306+1</f>
        <v>74</v>
      </c>
      <c r="B310" s="74" t="s">
        <v>29</v>
      </c>
      <c r="C310" s="74" t="s">
        <v>31</v>
      </c>
      <c r="D310" s="74" t="s">
        <v>18</v>
      </c>
      <c r="E310" s="293" t="s">
        <v>33</v>
      </c>
      <c r="F310" s="293"/>
      <c r="G310" s="293" t="s">
        <v>24</v>
      </c>
      <c r="H310" s="294"/>
      <c r="I310" s="45"/>
      <c r="J310" s="42" t="s">
        <v>0</v>
      </c>
      <c r="K310" s="43"/>
      <c r="L310" s="43"/>
      <c r="M310" s="44"/>
      <c r="N310" s="2"/>
      <c r="V310" s="50"/>
    </row>
    <row r="311" spans="1:22" ht="13.8" thickBot="1" x14ac:dyDescent="0.3">
      <c r="A311" s="291"/>
      <c r="B311" s="7"/>
      <c r="C311" s="7"/>
      <c r="D311" s="4"/>
      <c r="E311" s="7"/>
      <c r="F311" s="7"/>
      <c r="G311" s="295"/>
      <c r="H311" s="296"/>
      <c r="I311" s="297"/>
      <c r="J311" s="40" t="s">
        <v>37</v>
      </c>
      <c r="K311" s="40"/>
      <c r="L311" s="40"/>
      <c r="M311" s="41"/>
      <c r="N311" s="2"/>
      <c r="V311" s="50">
        <v>0</v>
      </c>
    </row>
    <row r="312" spans="1:22" ht="21" thickBot="1" x14ac:dyDescent="0.3">
      <c r="A312" s="291"/>
      <c r="B312" s="75" t="s">
        <v>30</v>
      </c>
      <c r="C312" s="75" t="s">
        <v>32</v>
      </c>
      <c r="D312" s="75" t="s">
        <v>17</v>
      </c>
      <c r="E312" s="298" t="s">
        <v>34</v>
      </c>
      <c r="F312" s="298"/>
      <c r="G312" s="299"/>
      <c r="H312" s="300"/>
      <c r="I312" s="301"/>
      <c r="J312" s="12" t="s">
        <v>38</v>
      </c>
      <c r="K312" s="13"/>
      <c r="L312" s="13"/>
      <c r="M312" s="14"/>
      <c r="N312" s="2"/>
      <c r="V312" s="50"/>
    </row>
    <row r="313" spans="1:22" ht="13.8" thickBot="1" x14ac:dyDescent="0.3">
      <c r="A313" s="292"/>
      <c r="B313" s="8"/>
      <c r="C313" s="8"/>
      <c r="D313" s="9"/>
      <c r="E313" s="10" t="s">
        <v>2</v>
      </c>
      <c r="F313" s="11"/>
      <c r="G313" s="302"/>
      <c r="H313" s="303"/>
      <c r="I313" s="304"/>
      <c r="J313" s="12" t="s">
        <v>39</v>
      </c>
      <c r="K313" s="13"/>
      <c r="L313" s="13"/>
      <c r="M313" s="14"/>
      <c r="N313" s="2"/>
      <c r="V313" s="50"/>
    </row>
    <row r="314" spans="1:22" ht="21.6" thickTop="1" thickBot="1" x14ac:dyDescent="0.3">
      <c r="A314" s="290">
        <f t="shared" ref="A314" si="71">A310+1</f>
        <v>75</v>
      </c>
      <c r="B314" s="74" t="s">
        <v>29</v>
      </c>
      <c r="C314" s="74" t="s">
        <v>31</v>
      </c>
      <c r="D314" s="74" t="s">
        <v>18</v>
      </c>
      <c r="E314" s="293" t="s">
        <v>33</v>
      </c>
      <c r="F314" s="293"/>
      <c r="G314" s="293" t="s">
        <v>24</v>
      </c>
      <c r="H314" s="294"/>
      <c r="I314" s="45"/>
      <c r="J314" s="42" t="s">
        <v>0</v>
      </c>
      <c r="K314" s="43"/>
      <c r="L314" s="43"/>
      <c r="M314" s="44"/>
      <c r="N314" s="2"/>
      <c r="V314" s="50"/>
    </row>
    <row r="315" spans="1:22" ht="13.8" thickBot="1" x14ac:dyDescent="0.3">
      <c r="A315" s="291"/>
      <c r="B315" s="7"/>
      <c r="C315" s="7"/>
      <c r="D315" s="4"/>
      <c r="E315" s="7"/>
      <c r="F315" s="7"/>
      <c r="G315" s="295"/>
      <c r="H315" s="296"/>
      <c r="I315" s="297"/>
      <c r="J315" s="40" t="s">
        <v>37</v>
      </c>
      <c r="K315" s="40"/>
      <c r="L315" s="40"/>
      <c r="M315" s="41"/>
      <c r="N315" s="2"/>
      <c r="V315" s="50">
        <v>0</v>
      </c>
    </row>
    <row r="316" spans="1:22" ht="21" thickBot="1" x14ac:dyDescent="0.3">
      <c r="A316" s="291"/>
      <c r="B316" s="75" t="s">
        <v>30</v>
      </c>
      <c r="C316" s="75" t="s">
        <v>32</v>
      </c>
      <c r="D316" s="75" t="s">
        <v>17</v>
      </c>
      <c r="E316" s="298" t="s">
        <v>34</v>
      </c>
      <c r="F316" s="298"/>
      <c r="G316" s="299"/>
      <c r="H316" s="300"/>
      <c r="I316" s="301"/>
      <c r="J316" s="12" t="s">
        <v>38</v>
      </c>
      <c r="K316" s="13"/>
      <c r="L316" s="13"/>
      <c r="M316" s="14"/>
      <c r="N316" s="2"/>
      <c r="V316" s="50"/>
    </row>
    <row r="317" spans="1:22" ht="13.8" thickBot="1" x14ac:dyDescent="0.3">
      <c r="A317" s="292"/>
      <c r="B317" s="8"/>
      <c r="C317" s="8"/>
      <c r="D317" s="9"/>
      <c r="E317" s="10" t="s">
        <v>2</v>
      </c>
      <c r="F317" s="11"/>
      <c r="G317" s="302"/>
      <c r="H317" s="303"/>
      <c r="I317" s="304"/>
      <c r="J317" s="12" t="s">
        <v>39</v>
      </c>
      <c r="K317" s="13"/>
      <c r="L317" s="13"/>
      <c r="M317" s="14"/>
      <c r="N317" s="2"/>
      <c r="V317" s="50"/>
    </row>
    <row r="318" spans="1:22" ht="21.6" thickTop="1" thickBot="1" x14ac:dyDescent="0.3">
      <c r="A318" s="290">
        <f t="shared" ref="A318" si="72">A314+1</f>
        <v>76</v>
      </c>
      <c r="B318" s="74" t="s">
        <v>29</v>
      </c>
      <c r="C318" s="74" t="s">
        <v>31</v>
      </c>
      <c r="D318" s="74" t="s">
        <v>18</v>
      </c>
      <c r="E318" s="293" t="s">
        <v>33</v>
      </c>
      <c r="F318" s="293"/>
      <c r="G318" s="293" t="s">
        <v>24</v>
      </c>
      <c r="H318" s="294"/>
      <c r="I318" s="45"/>
      <c r="J318" s="42" t="s">
        <v>0</v>
      </c>
      <c r="K318" s="43"/>
      <c r="L318" s="43"/>
      <c r="M318" s="44"/>
      <c r="N318" s="2"/>
      <c r="V318" s="50"/>
    </row>
    <row r="319" spans="1:22" ht="13.8" thickBot="1" x14ac:dyDescent="0.3">
      <c r="A319" s="291"/>
      <c r="B319" s="7"/>
      <c r="C319" s="7"/>
      <c r="D319" s="4"/>
      <c r="E319" s="7"/>
      <c r="F319" s="7"/>
      <c r="G319" s="295"/>
      <c r="H319" s="296"/>
      <c r="I319" s="297"/>
      <c r="J319" s="40" t="s">
        <v>37</v>
      </c>
      <c r="K319" s="40"/>
      <c r="L319" s="40"/>
      <c r="M319" s="41"/>
      <c r="N319" s="2"/>
      <c r="V319" s="50">
        <v>0</v>
      </c>
    </row>
    <row r="320" spans="1:22" ht="21" thickBot="1" x14ac:dyDescent="0.3">
      <c r="A320" s="291"/>
      <c r="B320" s="75" t="s">
        <v>30</v>
      </c>
      <c r="C320" s="75" t="s">
        <v>32</v>
      </c>
      <c r="D320" s="75" t="s">
        <v>17</v>
      </c>
      <c r="E320" s="298" t="s">
        <v>34</v>
      </c>
      <c r="F320" s="298"/>
      <c r="G320" s="299"/>
      <c r="H320" s="300"/>
      <c r="I320" s="301"/>
      <c r="J320" s="12" t="s">
        <v>38</v>
      </c>
      <c r="K320" s="13"/>
      <c r="L320" s="13"/>
      <c r="M320" s="14"/>
      <c r="N320" s="2"/>
      <c r="V320" s="50"/>
    </row>
    <row r="321" spans="1:22" ht="13.8" thickBot="1" x14ac:dyDescent="0.3">
      <c r="A321" s="292"/>
      <c r="B321" s="8"/>
      <c r="C321" s="8"/>
      <c r="D321" s="9"/>
      <c r="E321" s="10" t="s">
        <v>2</v>
      </c>
      <c r="F321" s="11"/>
      <c r="G321" s="302"/>
      <c r="H321" s="303"/>
      <c r="I321" s="304"/>
      <c r="J321" s="12" t="s">
        <v>39</v>
      </c>
      <c r="K321" s="13"/>
      <c r="L321" s="13"/>
      <c r="M321" s="14"/>
      <c r="N321" s="2"/>
      <c r="V321" s="50"/>
    </row>
    <row r="322" spans="1:22" ht="21.6" thickTop="1" thickBot="1" x14ac:dyDescent="0.3">
      <c r="A322" s="290">
        <f t="shared" ref="A322" si="73">A318+1</f>
        <v>77</v>
      </c>
      <c r="B322" s="74" t="s">
        <v>29</v>
      </c>
      <c r="C322" s="74" t="s">
        <v>31</v>
      </c>
      <c r="D322" s="74" t="s">
        <v>18</v>
      </c>
      <c r="E322" s="293" t="s">
        <v>33</v>
      </c>
      <c r="F322" s="293"/>
      <c r="G322" s="293" t="s">
        <v>24</v>
      </c>
      <c r="H322" s="294"/>
      <c r="I322" s="45"/>
      <c r="J322" s="42" t="s">
        <v>0</v>
      </c>
      <c r="K322" s="43"/>
      <c r="L322" s="43"/>
      <c r="M322" s="44"/>
      <c r="N322" s="2"/>
      <c r="V322" s="50"/>
    </row>
    <row r="323" spans="1:22" ht="13.8" thickBot="1" x14ac:dyDescent="0.3">
      <c r="A323" s="291"/>
      <c r="B323" s="7"/>
      <c r="C323" s="7"/>
      <c r="D323" s="4"/>
      <c r="E323" s="7"/>
      <c r="F323" s="7"/>
      <c r="G323" s="295"/>
      <c r="H323" s="296"/>
      <c r="I323" s="297"/>
      <c r="J323" s="40" t="s">
        <v>37</v>
      </c>
      <c r="K323" s="40"/>
      <c r="L323" s="40"/>
      <c r="M323" s="41"/>
      <c r="N323" s="2"/>
      <c r="V323" s="50">
        <v>0</v>
      </c>
    </row>
    <row r="324" spans="1:22" ht="21" thickBot="1" x14ac:dyDescent="0.3">
      <c r="A324" s="291"/>
      <c r="B324" s="75" t="s">
        <v>30</v>
      </c>
      <c r="C324" s="75" t="s">
        <v>32</v>
      </c>
      <c r="D324" s="75" t="s">
        <v>17</v>
      </c>
      <c r="E324" s="298" t="s">
        <v>34</v>
      </c>
      <c r="F324" s="298"/>
      <c r="G324" s="299"/>
      <c r="H324" s="300"/>
      <c r="I324" s="301"/>
      <c r="J324" s="12" t="s">
        <v>38</v>
      </c>
      <c r="K324" s="13"/>
      <c r="L324" s="13"/>
      <c r="M324" s="14"/>
      <c r="N324" s="2"/>
      <c r="V324" s="50"/>
    </row>
    <row r="325" spans="1:22" ht="13.8" thickBot="1" x14ac:dyDescent="0.3">
      <c r="A325" s="292"/>
      <c r="B325" s="8"/>
      <c r="C325" s="8"/>
      <c r="D325" s="9"/>
      <c r="E325" s="10" t="s">
        <v>2</v>
      </c>
      <c r="F325" s="11"/>
      <c r="G325" s="302"/>
      <c r="H325" s="303"/>
      <c r="I325" s="304"/>
      <c r="J325" s="12" t="s">
        <v>39</v>
      </c>
      <c r="K325" s="13"/>
      <c r="L325" s="13"/>
      <c r="M325" s="14"/>
      <c r="N325" s="2"/>
      <c r="V325" s="50"/>
    </row>
    <row r="326" spans="1:22" ht="21.6" thickTop="1" thickBot="1" x14ac:dyDescent="0.3">
      <c r="A326" s="290">
        <f t="shared" ref="A326" si="74">A322+1</f>
        <v>78</v>
      </c>
      <c r="B326" s="74" t="s">
        <v>29</v>
      </c>
      <c r="C326" s="74" t="s">
        <v>31</v>
      </c>
      <c r="D326" s="74" t="s">
        <v>18</v>
      </c>
      <c r="E326" s="293" t="s">
        <v>33</v>
      </c>
      <c r="F326" s="293"/>
      <c r="G326" s="293" t="s">
        <v>24</v>
      </c>
      <c r="H326" s="294"/>
      <c r="I326" s="45"/>
      <c r="J326" s="42" t="s">
        <v>0</v>
      </c>
      <c r="K326" s="43"/>
      <c r="L326" s="43"/>
      <c r="M326" s="44"/>
      <c r="N326" s="2"/>
      <c r="V326" s="50"/>
    </row>
    <row r="327" spans="1:22" ht="13.8" thickBot="1" x14ac:dyDescent="0.3">
      <c r="A327" s="291"/>
      <c r="B327" s="7"/>
      <c r="C327" s="7"/>
      <c r="D327" s="4"/>
      <c r="E327" s="7"/>
      <c r="F327" s="7"/>
      <c r="G327" s="295"/>
      <c r="H327" s="296"/>
      <c r="I327" s="297"/>
      <c r="J327" s="40" t="s">
        <v>37</v>
      </c>
      <c r="K327" s="40"/>
      <c r="L327" s="40"/>
      <c r="M327" s="41"/>
      <c r="N327" s="2"/>
      <c r="V327" s="50">
        <v>0</v>
      </c>
    </row>
    <row r="328" spans="1:22" ht="21" thickBot="1" x14ac:dyDescent="0.3">
      <c r="A328" s="291"/>
      <c r="B328" s="75" t="s">
        <v>30</v>
      </c>
      <c r="C328" s="75" t="s">
        <v>32</v>
      </c>
      <c r="D328" s="75" t="s">
        <v>17</v>
      </c>
      <c r="E328" s="298" t="s">
        <v>34</v>
      </c>
      <c r="F328" s="298"/>
      <c r="G328" s="299"/>
      <c r="H328" s="300"/>
      <c r="I328" s="301"/>
      <c r="J328" s="12" t="s">
        <v>38</v>
      </c>
      <c r="K328" s="13"/>
      <c r="L328" s="13"/>
      <c r="M328" s="14"/>
      <c r="N328" s="2"/>
      <c r="V328" s="50"/>
    </row>
    <row r="329" spans="1:22" ht="13.8" thickBot="1" x14ac:dyDescent="0.3">
      <c r="A329" s="292"/>
      <c r="B329" s="8"/>
      <c r="C329" s="8"/>
      <c r="D329" s="9"/>
      <c r="E329" s="10" t="s">
        <v>2</v>
      </c>
      <c r="F329" s="11"/>
      <c r="G329" s="302"/>
      <c r="H329" s="303"/>
      <c r="I329" s="304"/>
      <c r="J329" s="12" t="s">
        <v>39</v>
      </c>
      <c r="K329" s="13"/>
      <c r="L329" s="13"/>
      <c r="M329" s="14"/>
      <c r="N329" s="2"/>
      <c r="V329" s="50"/>
    </row>
    <row r="330" spans="1:22" ht="21.6" thickTop="1" thickBot="1" x14ac:dyDescent="0.3">
      <c r="A330" s="290">
        <f t="shared" ref="A330" si="75">A326+1</f>
        <v>79</v>
      </c>
      <c r="B330" s="74" t="s">
        <v>29</v>
      </c>
      <c r="C330" s="74" t="s">
        <v>31</v>
      </c>
      <c r="D330" s="74" t="s">
        <v>18</v>
      </c>
      <c r="E330" s="293" t="s">
        <v>33</v>
      </c>
      <c r="F330" s="293"/>
      <c r="G330" s="293" t="s">
        <v>24</v>
      </c>
      <c r="H330" s="294"/>
      <c r="I330" s="45"/>
      <c r="J330" s="42" t="s">
        <v>0</v>
      </c>
      <c r="K330" s="43"/>
      <c r="L330" s="43"/>
      <c r="M330" s="44"/>
      <c r="N330" s="2"/>
      <c r="V330" s="50"/>
    </row>
    <row r="331" spans="1:22" ht="13.8" thickBot="1" x14ac:dyDescent="0.3">
      <c r="A331" s="291"/>
      <c r="B331" s="7"/>
      <c r="C331" s="7"/>
      <c r="D331" s="4"/>
      <c r="E331" s="7"/>
      <c r="F331" s="7"/>
      <c r="G331" s="295"/>
      <c r="H331" s="296"/>
      <c r="I331" s="297"/>
      <c r="J331" s="40" t="s">
        <v>37</v>
      </c>
      <c r="K331" s="40"/>
      <c r="L331" s="40"/>
      <c r="M331" s="41"/>
      <c r="N331" s="2"/>
      <c r="V331" s="50">
        <v>0</v>
      </c>
    </row>
    <row r="332" spans="1:22" ht="21" thickBot="1" x14ac:dyDescent="0.3">
      <c r="A332" s="291"/>
      <c r="B332" s="75" t="s">
        <v>30</v>
      </c>
      <c r="C332" s="75" t="s">
        <v>32</v>
      </c>
      <c r="D332" s="75" t="s">
        <v>17</v>
      </c>
      <c r="E332" s="298" t="s">
        <v>34</v>
      </c>
      <c r="F332" s="298"/>
      <c r="G332" s="299"/>
      <c r="H332" s="300"/>
      <c r="I332" s="301"/>
      <c r="J332" s="12" t="s">
        <v>38</v>
      </c>
      <c r="K332" s="13"/>
      <c r="L332" s="13"/>
      <c r="M332" s="14"/>
      <c r="N332" s="2"/>
      <c r="V332" s="50"/>
    </row>
    <row r="333" spans="1:22" ht="13.8" thickBot="1" x14ac:dyDescent="0.3">
      <c r="A333" s="292"/>
      <c r="B333" s="8"/>
      <c r="C333" s="8"/>
      <c r="D333" s="9"/>
      <c r="E333" s="10" t="s">
        <v>2</v>
      </c>
      <c r="F333" s="11"/>
      <c r="G333" s="302"/>
      <c r="H333" s="303"/>
      <c r="I333" s="304"/>
      <c r="J333" s="12" t="s">
        <v>39</v>
      </c>
      <c r="K333" s="13"/>
      <c r="L333" s="13"/>
      <c r="M333" s="14"/>
      <c r="N333" s="2"/>
      <c r="V333" s="50"/>
    </row>
    <row r="334" spans="1:22" ht="21.6" thickTop="1" thickBot="1" x14ac:dyDescent="0.3">
      <c r="A334" s="290">
        <f t="shared" ref="A334" si="76">A330+1</f>
        <v>80</v>
      </c>
      <c r="B334" s="74" t="s">
        <v>29</v>
      </c>
      <c r="C334" s="74" t="s">
        <v>31</v>
      </c>
      <c r="D334" s="74" t="s">
        <v>18</v>
      </c>
      <c r="E334" s="293" t="s">
        <v>33</v>
      </c>
      <c r="F334" s="293"/>
      <c r="G334" s="293" t="s">
        <v>24</v>
      </c>
      <c r="H334" s="294"/>
      <c r="I334" s="45"/>
      <c r="J334" s="42" t="s">
        <v>0</v>
      </c>
      <c r="K334" s="43"/>
      <c r="L334" s="43"/>
      <c r="M334" s="44"/>
      <c r="N334" s="2"/>
      <c r="V334" s="50"/>
    </row>
    <row r="335" spans="1:22" ht="13.8" thickBot="1" x14ac:dyDescent="0.3">
      <c r="A335" s="291"/>
      <c r="B335" s="7"/>
      <c r="C335" s="7"/>
      <c r="D335" s="4"/>
      <c r="E335" s="7"/>
      <c r="F335" s="7"/>
      <c r="G335" s="295"/>
      <c r="H335" s="296"/>
      <c r="I335" s="297"/>
      <c r="J335" s="40" t="s">
        <v>37</v>
      </c>
      <c r="K335" s="40"/>
      <c r="L335" s="40"/>
      <c r="M335" s="41"/>
      <c r="N335" s="2"/>
      <c r="V335" s="50">
        <v>0</v>
      </c>
    </row>
    <row r="336" spans="1:22" ht="21" thickBot="1" x14ac:dyDescent="0.3">
      <c r="A336" s="291"/>
      <c r="B336" s="75" t="s">
        <v>30</v>
      </c>
      <c r="C336" s="75" t="s">
        <v>32</v>
      </c>
      <c r="D336" s="75" t="s">
        <v>17</v>
      </c>
      <c r="E336" s="298" t="s">
        <v>34</v>
      </c>
      <c r="F336" s="298"/>
      <c r="G336" s="299"/>
      <c r="H336" s="300"/>
      <c r="I336" s="301"/>
      <c r="J336" s="12" t="s">
        <v>38</v>
      </c>
      <c r="K336" s="13"/>
      <c r="L336" s="13"/>
      <c r="M336" s="14"/>
      <c r="N336" s="2"/>
      <c r="V336" s="50"/>
    </row>
    <row r="337" spans="1:22" ht="13.8" thickBot="1" x14ac:dyDescent="0.3">
      <c r="A337" s="292"/>
      <c r="B337" s="8"/>
      <c r="C337" s="8"/>
      <c r="D337" s="9"/>
      <c r="E337" s="10" t="s">
        <v>2</v>
      </c>
      <c r="F337" s="11"/>
      <c r="G337" s="302"/>
      <c r="H337" s="303"/>
      <c r="I337" s="304"/>
      <c r="J337" s="12" t="s">
        <v>39</v>
      </c>
      <c r="K337" s="13"/>
      <c r="L337" s="13"/>
      <c r="M337" s="14"/>
      <c r="N337" s="2"/>
      <c r="V337" s="50"/>
    </row>
    <row r="338" spans="1:22" ht="21.6" thickTop="1" thickBot="1" x14ac:dyDescent="0.3">
      <c r="A338" s="290">
        <f t="shared" ref="A338" si="77">A334+1</f>
        <v>81</v>
      </c>
      <c r="B338" s="74" t="s">
        <v>29</v>
      </c>
      <c r="C338" s="74" t="s">
        <v>31</v>
      </c>
      <c r="D338" s="74" t="s">
        <v>18</v>
      </c>
      <c r="E338" s="293" t="s">
        <v>33</v>
      </c>
      <c r="F338" s="293"/>
      <c r="G338" s="293" t="s">
        <v>24</v>
      </c>
      <c r="H338" s="294"/>
      <c r="I338" s="45"/>
      <c r="J338" s="42" t="s">
        <v>0</v>
      </c>
      <c r="K338" s="43"/>
      <c r="L338" s="43"/>
      <c r="M338" s="44"/>
      <c r="N338" s="2"/>
      <c r="V338" s="50"/>
    </row>
    <row r="339" spans="1:22" ht="13.8" thickBot="1" x14ac:dyDescent="0.3">
      <c r="A339" s="291"/>
      <c r="B339" s="7"/>
      <c r="C339" s="7"/>
      <c r="D339" s="4"/>
      <c r="E339" s="7"/>
      <c r="F339" s="7"/>
      <c r="G339" s="295"/>
      <c r="H339" s="296"/>
      <c r="I339" s="297"/>
      <c r="J339" s="40" t="s">
        <v>37</v>
      </c>
      <c r="K339" s="40"/>
      <c r="L339" s="40"/>
      <c r="M339" s="41"/>
      <c r="N339" s="2"/>
      <c r="V339" s="50">
        <v>0</v>
      </c>
    </row>
    <row r="340" spans="1:22" ht="21" thickBot="1" x14ac:dyDescent="0.3">
      <c r="A340" s="291"/>
      <c r="B340" s="75" t="s">
        <v>30</v>
      </c>
      <c r="C340" s="75" t="s">
        <v>32</v>
      </c>
      <c r="D340" s="75" t="s">
        <v>17</v>
      </c>
      <c r="E340" s="298" t="s">
        <v>34</v>
      </c>
      <c r="F340" s="298"/>
      <c r="G340" s="299"/>
      <c r="H340" s="300"/>
      <c r="I340" s="301"/>
      <c r="J340" s="12" t="s">
        <v>38</v>
      </c>
      <c r="K340" s="13"/>
      <c r="L340" s="13"/>
      <c r="M340" s="14"/>
      <c r="N340" s="2"/>
      <c r="V340" s="50"/>
    </row>
    <row r="341" spans="1:22" ht="13.8" thickBot="1" x14ac:dyDescent="0.3">
      <c r="A341" s="292"/>
      <c r="B341" s="8"/>
      <c r="C341" s="8"/>
      <c r="D341" s="9"/>
      <c r="E341" s="10" t="s">
        <v>2</v>
      </c>
      <c r="F341" s="11"/>
      <c r="G341" s="302"/>
      <c r="H341" s="303"/>
      <c r="I341" s="304"/>
      <c r="J341" s="12" t="s">
        <v>39</v>
      </c>
      <c r="K341" s="13"/>
      <c r="L341" s="13"/>
      <c r="M341" s="14"/>
      <c r="N341" s="2"/>
      <c r="V341" s="50"/>
    </row>
    <row r="342" spans="1:22" ht="21.6" thickTop="1" thickBot="1" x14ac:dyDescent="0.3">
      <c r="A342" s="290">
        <f t="shared" ref="A342" si="78">A338+1</f>
        <v>82</v>
      </c>
      <c r="B342" s="74" t="s">
        <v>29</v>
      </c>
      <c r="C342" s="74" t="s">
        <v>31</v>
      </c>
      <c r="D342" s="74" t="s">
        <v>18</v>
      </c>
      <c r="E342" s="293" t="s">
        <v>33</v>
      </c>
      <c r="F342" s="293"/>
      <c r="G342" s="293" t="s">
        <v>24</v>
      </c>
      <c r="H342" s="294"/>
      <c r="I342" s="45"/>
      <c r="J342" s="42" t="s">
        <v>0</v>
      </c>
      <c r="K342" s="43"/>
      <c r="L342" s="43"/>
      <c r="M342" s="44"/>
      <c r="N342" s="2"/>
      <c r="V342" s="50"/>
    </row>
    <row r="343" spans="1:22" ht="13.8" thickBot="1" x14ac:dyDescent="0.3">
      <c r="A343" s="291"/>
      <c r="B343" s="7"/>
      <c r="C343" s="7"/>
      <c r="D343" s="4"/>
      <c r="E343" s="7"/>
      <c r="F343" s="7"/>
      <c r="G343" s="295"/>
      <c r="H343" s="296"/>
      <c r="I343" s="297"/>
      <c r="J343" s="40" t="s">
        <v>37</v>
      </c>
      <c r="K343" s="40"/>
      <c r="L343" s="40"/>
      <c r="M343" s="41"/>
      <c r="N343" s="2"/>
      <c r="V343" s="50">
        <v>0</v>
      </c>
    </row>
    <row r="344" spans="1:22" ht="21" thickBot="1" x14ac:dyDescent="0.3">
      <c r="A344" s="291"/>
      <c r="B344" s="75" t="s">
        <v>30</v>
      </c>
      <c r="C344" s="75" t="s">
        <v>32</v>
      </c>
      <c r="D344" s="75" t="s">
        <v>17</v>
      </c>
      <c r="E344" s="298" t="s">
        <v>34</v>
      </c>
      <c r="F344" s="298"/>
      <c r="G344" s="299"/>
      <c r="H344" s="300"/>
      <c r="I344" s="301"/>
      <c r="J344" s="12" t="s">
        <v>38</v>
      </c>
      <c r="K344" s="13"/>
      <c r="L344" s="13"/>
      <c r="M344" s="14"/>
      <c r="N344" s="2"/>
      <c r="V344" s="50"/>
    </row>
    <row r="345" spans="1:22" ht="13.8" thickBot="1" x14ac:dyDescent="0.3">
      <c r="A345" s="292"/>
      <c r="B345" s="8"/>
      <c r="C345" s="8"/>
      <c r="D345" s="9"/>
      <c r="E345" s="10" t="s">
        <v>2</v>
      </c>
      <c r="F345" s="11"/>
      <c r="G345" s="302"/>
      <c r="H345" s="303"/>
      <c r="I345" s="304"/>
      <c r="J345" s="12" t="s">
        <v>39</v>
      </c>
      <c r="K345" s="13"/>
      <c r="L345" s="13"/>
      <c r="M345" s="14"/>
      <c r="N345" s="2"/>
      <c r="V345" s="50"/>
    </row>
    <row r="346" spans="1:22" ht="21.6" thickTop="1" thickBot="1" x14ac:dyDescent="0.3">
      <c r="A346" s="290">
        <f t="shared" ref="A346" si="79">A342+1</f>
        <v>83</v>
      </c>
      <c r="B346" s="74" t="s">
        <v>29</v>
      </c>
      <c r="C346" s="74" t="s">
        <v>31</v>
      </c>
      <c r="D346" s="74" t="s">
        <v>18</v>
      </c>
      <c r="E346" s="293" t="s">
        <v>33</v>
      </c>
      <c r="F346" s="293"/>
      <c r="G346" s="293" t="s">
        <v>24</v>
      </c>
      <c r="H346" s="294"/>
      <c r="I346" s="45"/>
      <c r="J346" s="42" t="s">
        <v>0</v>
      </c>
      <c r="K346" s="43"/>
      <c r="L346" s="43"/>
      <c r="M346" s="44"/>
      <c r="N346" s="2"/>
      <c r="V346" s="50"/>
    </row>
    <row r="347" spans="1:22" ht="13.8" thickBot="1" x14ac:dyDescent="0.3">
      <c r="A347" s="291"/>
      <c r="B347" s="7"/>
      <c r="C347" s="7"/>
      <c r="D347" s="4"/>
      <c r="E347" s="7"/>
      <c r="F347" s="7"/>
      <c r="G347" s="295"/>
      <c r="H347" s="296"/>
      <c r="I347" s="297"/>
      <c r="J347" s="40" t="s">
        <v>37</v>
      </c>
      <c r="K347" s="40"/>
      <c r="L347" s="40"/>
      <c r="M347" s="41"/>
      <c r="N347" s="2"/>
      <c r="V347" s="50">
        <v>0</v>
      </c>
    </row>
    <row r="348" spans="1:22" ht="21" thickBot="1" x14ac:dyDescent="0.3">
      <c r="A348" s="291"/>
      <c r="B348" s="75" t="s">
        <v>30</v>
      </c>
      <c r="C348" s="75" t="s">
        <v>32</v>
      </c>
      <c r="D348" s="75" t="s">
        <v>17</v>
      </c>
      <c r="E348" s="298" t="s">
        <v>34</v>
      </c>
      <c r="F348" s="298"/>
      <c r="G348" s="299"/>
      <c r="H348" s="300"/>
      <c r="I348" s="301"/>
      <c r="J348" s="12" t="s">
        <v>38</v>
      </c>
      <c r="K348" s="13"/>
      <c r="L348" s="13"/>
      <c r="M348" s="14"/>
      <c r="N348" s="2"/>
      <c r="V348" s="50"/>
    </row>
    <row r="349" spans="1:22" ht="13.8" thickBot="1" x14ac:dyDescent="0.3">
      <c r="A349" s="292"/>
      <c r="B349" s="8"/>
      <c r="C349" s="8"/>
      <c r="D349" s="9"/>
      <c r="E349" s="10" t="s">
        <v>2</v>
      </c>
      <c r="F349" s="11"/>
      <c r="G349" s="302"/>
      <c r="H349" s="303"/>
      <c r="I349" s="304"/>
      <c r="J349" s="12" t="s">
        <v>39</v>
      </c>
      <c r="K349" s="13"/>
      <c r="L349" s="13"/>
      <c r="M349" s="14"/>
      <c r="N349" s="2"/>
      <c r="V349" s="50"/>
    </row>
    <row r="350" spans="1:22" ht="21.6" thickTop="1" thickBot="1" x14ac:dyDescent="0.3">
      <c r="A350" s="290">
        <f t="shared" ref="A350" si="80">A346+1</f>
        <v>84</v>
      </c>
      <c r="B350" s="74" t="s">
        <v>29</v>
      </c>
      <c r="C350" s="74" t="s">
        <v>31</v>
      </c>
      <c r="D350" s="74" t="s">
        <v>18</v>
      </c>
      <c r="E350" s="293" t="s">
        <v>33</v>
      </c>
      <c r="F350" s="293"/>
      <c r="G350" s="293" t="s">
        <v>24</v>
      </c>
      <c r="H350" s="294"/>
      <c r="I350" s="45"/>
      <c r="J350" s="42" t="s">
        <v>0</v>
      </c>
      <c r="K350" s="43"/>
      <c r="L350" s="43"/>
      <c r="M350" s="44"/>
      <c r="N350" s="2"/>
      <c r="V350" s="50"/>
    </row>
    <row r="351" spans="1:22" ht="13.8" thickBot="1" x14ac:dyDescent="0.3">
      <c r="A351" s="291"/>
      <c r="B351" s="7"/>
      <c r="C351" s="7"/>
      <c r="D351" s="4"/>
      <c r="E351" s="7"/>
      <c r="F351" s="7"/>
      <c r="G351" s="295"/>
      <c r="H351" s="296"/>
      <c r="I351" s="297"/>
      <c r="J351" s="40" t="s">
        <v>37</v>
      </c>
      <c r="K351" s="40"/>
      <c r="L351" s="40"/>
      <c r="M351" s="41"/>
      <c r="N351" s="2"/>
      <c r="V351" s="50">
        <v>0</v>
      </c>
    </row>
    <row r="352" spans="1:22" ht="21" thickBot="1" x14ac:dyDescent="0.3">
      <c r="A352" s="291"/>
      <c r="B352" s="75" t="s">
        <v>30</v>
      </c>
      <c r="C352" s="75" t="s">
        <v>32</v>
      </c>
      <c r="D352" s="75" t="s">
        <v>17</v>
      </c>
      <c r="E352" s="298" t="s">
        <v>34</v>
      </c>
      <c r="F352" s="298"/>
      <c r="G352" s="299"/>
      <c r="H352" s="300"/>
      <c r="I352" s="301"/>
      <c r="J352" s="12" t="s">
        <v>38</v>
      </c>
      <c r="K352" s="13"/>
      <c r="L352" s="13"/>
      <c r="M352" s="14"/>
      <c r="N352" s="2"/>
      <c r="V352" s="50"/>
    </row>
    <row r="353" spans="1:22" ht="13.8" thickBot="1" x14ac:dyDescent="0.3">
      <c r="A353" s="292"/>
      <c r="B353" s="8"/>
      <c r="C353" s="8"/>
      <c r="D353" s="9"/>
      <c r="E353" s="10" t="s">
        <v>2</v>
      </c>
      <c r="F353" s="11"/>
      <c r="G353" s="302"/>
      <c r="H353" s="303"/>
      <c r="I353" s="304"/>
      <c r="J353" s="12" t="s">
        <v>39</v>
      </c>
      <c r="K353" s="13"/>
      <c r="L353" s="13"/>
      <c r="M353" s="14"/>
      <c r="N353" s="2"/>
      <c r="V353" s="50"/>
    </row>
    <row r="354" spans="1:22" ht="21.6" thickTop="1" thickBot="1" x14ac:dyDescent="0.3">
      <c r="A354" s="290">
        <f t="shared" ref="A354" si="81">A350+1</f>
        <v>85</v>
      </c>
      <c r="B354" s="74" t="s">
        <v>29</v>
      </c>
      <c r="C354" s="74" t="s">
        <v>31</v>
      </c>
      <c r="D354" s="74" t="s">
        <v>18</v>
      </c>
      <c r="E354" s="293" t="s">
        <v>33</v>
      </c>
      <c r="F354" s="293"/>
      <c r="G354" s="293" t="s">
        <v>24</v>
      </c>
      <c r="H354" s="294"/>
      <c r="I354" s="45"/>
      <c r="J354" s="42" t="s">
        <v>0</v>
      </c>
      <c r="K354" s="43"/>
      <c r="L354" s="43"/>
      <c r="M354" s="44"/>
      <c r="N354" s="2"/>
      <c r="V354" s="50"/>
    </row>
    <row r="355" spans="1:22" ht="13.8" thickBot="1" x14ac:dyDescent="0.3">
      <c r="A355" s="291"/>
      <c r="B355" s="7"/>
      <c r="C355" s="7"/>
      <c r="D355" s="4"/>
      <c r="E355" s="7"/>
      <c r="F355" s="7"/>
      <c r="G355" s="295"/>
      <c r="H355" s="296"/>
      <c r="I355" s="297"/>
      <c r="J355" s="40" t="s">
        <v>37</v>
      </c>
      <c r="K355" s="40"/>
      <c r="L355" s="40"/>
      <c r="M355" s="41"/>
      <c r="N355" s="2"/>
      <c r="V355" s="50">
        <v>0</v>
      </c>
    </row>
    <row r="356" spans="1:22" ht="21" thickBot="1" x14ac:dyDescent="0.3">
      <c r="A356" s="291"/>
      <c r="B356" s="75" t="s">
        <v>30</v>
      </c>
      <c r="C356" s="75" t="s">
        <v>32</v>
      </c>
      <c r="D356" s="75" t="s">
        <v>17</v>
      </c>
      <c r="E356" s="298" t="s">
        <v>34</v>
      </c>
      <c r="F356" s="298"/>
      <c r="G356" s="299"/>
      <c r="H356" s="300"/>
      <c r="I356" s="301"/>
      <c r="J356" s="12" t="s">
        <v>38</v>
      </c>
      <c r="K356" s="13"/>
      <c r="L356" s="13"/>
      <c r="M356" s="14"/>
      <c r="N356" s="2"/>
      <c r="V356" s="50"/>
    </row>
    <row r="357" spans="1:22" ht="13.8" thickBot="1" x14ac:dyDescent="0.3">
      <c r="A357" s="292"/>
      <c r="B357" s="8"/>
      <c r="C357" s="8"/>
      <c r="D357" s="9"/>
      <c r="E357" s="10" t="s">
        <v>2</v>
      </c>
      <c r="F357" s="11"/>
      <c r="G357" s="302"/>
      <c r="H357" s="303"/>
      <c r="I357" s="304"/>
      <c r="J357" s="12" t="s">
        <v>39</v>
      </c>
      <c r="K357" s="13"/>
      <c r="L357" s="13"/>
      <c r="M357" s="14"/>
      <c r="N357" s="2"/>
      <c r="V357" s="50"/>
    </row>
    <row r="358" spans="1:22" ht="21.6" thickTop="1" thickBot="1" x14ac:dyDescent="0.3">
      <c r="A358" s="290">
        <f t="shared" ref="A358" si="82">A354+1</f>
        <v>86</v>
      </c>
      <c r="B358" s="74" t="s">
        <v>29</v>
      </c>
      <c r="C358" s="74" t="s">
        <v>31</v>
      </c>
      <c r="D358" s="74" t="s">
        <v>18</v>
      </c>
      <c r="E358" s="293" t="s">
        <v>33</v>
      </c>
      <c r="F358" s="293"/>
      <c r="G358" s="293" t="s">
        <v>24</v>
      </c>
      <c r="H358" s="294"/>
      <c r="I358" s="45"/>
      <c r="J358" s="42" t="s">
        <v>0</v>
      </c>
      <c r="K358" s="43"/>
      <c r="L358" s="43"/>
      <c r="M358" s="44"/>
      <c r="N358" s="2"/>
      <c r="V358" s="50"/>
    </row>
    <row r="359" spans="1:22" ht="13.8" thickBot="1" x14ac:dyDescent="0.3">
      <c r="A359" s="291"/>
      <c r="B359" s="7"/>
      <c r="C359" s="7"/>
      <c r="D359" s="4"/>
      <c r="E359" s="7"/>
      <c r="F359" s="7"/>
      <c r="G359" s="295"/>
      <c r="H359" s="296"/>
      <c r="I359" s="297"/>
      <c r="J359" s="40" t="s">
        <v>37</v>
      </c>
      <c r="K359" s="40"/>
      <c r="L359" s="40"/>
      <c r="M359" s="41"/>
      <c r="N359" s="2"/>
      <c r="V359" s="50">
        <v>0</v>
      </c>
    </row>
    <row r="360" spans="1:22" ht="21" thickBot="1" x14ac:dyDescent="0.3">
      <c r="A360" s="291"/>
      <c r="B360" s="75" t="s">
        <v>30</v>
      </c>
      <c r="C360" s="75" t="s">
        <v>32</v>
      </c>
      <c r="D360" s="75" t="s">
        <v>17</v>
      </c>
      <c r="E360" s="298" t="s">
        <v>34</v>
      </c>
      <c r="F360" s="298"/>
      <c r="G360" s="299"/>
      <c r="H360" s="300"/>
      <c r="I360" s="301"/>
      <c r="J360" s="12" t="s">
        <v>38</v>
      </c>
      <c r="K360" s="13"/>
      <c r="L360" s="13"/>
      <c r="M360" s="14"/>
      <c r="N360" s="2"/>
      <c r="V360" s="50"/>
    </row>
    <row r="361" spans="1:22" ht="13.8" thickBot="1" x14ac:dyDescent="0.3">
      <c r="A361" s="292"/>
      <c r="B361" s="8"/>
      <c r="C361" s="8"/>
      <c r="D361" s="9"/>
      <c r="E361" s="10" t="s">
        <v>2</v>
      </c>
      <c r="F361" s="11"/>
      <c r="G361" s="302"/>
      <c r="H361" s="303"/>
      <c r="I361" s="304"/>
      <c r="J361" s="12" t="s">
        <v>39</v>
      </c>
      <c r="K361" s="13"/>
      <c r="L361" s="13"/>
      <c r="M361" s="14"/>
      <c r="N361" s="2"/>
      <c r="V361" s="50"/>
    </row>
    <row r="362" spans="1:22" ht="21.6" thickTop="1" thickBot="1" x14ac:dyDescent="0.3">
      <c r="A362" s="290">
        <f t="shared" ref="A362" si="83">A358+1</f>
        <v>87</v>
      </c>
      <c r="B362" s="74" t="s">
        <v>29</v>
      </c>
      <c r="C362" s="74" t="s">
        <v>31</v>
      </c>
      <c r="D362" s="74" t="s">
        <v>18</v>
      </c>
      <c r="E362" s="293" t="s">
        <v>33</v>
      </c>
      <c r="F362" s="293"/>
      <c r="G362" s="293" t="s">
        <v>24</v>
      </c>
      <c r="H362" s="294"/>
      <c r="I362" s="45"/>
      <c r="J362" s="42" t="s">
        <v>0</v>
      </c>
      <c r="K362" s="43"/>
      <c r="L362" s="43"/>
      <c r="M362" s="44"/>
      <c r="N362" s="2"/>
      <c r="V362" s="50"/>
    </row>
    <row r="363" spans="1:22" ht="13.8" thickBot="1" x14ac:dyDescent="0.3">
      <c r="A363" s="291"/>
      <c r="B363" s="7"/>
      <c r="C363" s="7"/>
      <c r="D363" s="4"/>
      <c r="E363" s="7"/>
      <c r="F363" s="7"/>
      <c r="G363" s="295"/>
      <c r="H363" s="296"/>
      <c r="I363" s="297"/>
      <c r="J363" s="40" t="s">
        <v>37</v>
      </c>
      <c r="K363" s="40"/>
      <c r="L363" s="40"/>
      <c r="M363" s="41"/>
      <c r="N363" s="2"/>
      <c r="V363" s="50">
        <v>0</v>
      </c>
    </row>
    <row r="364" spans="1:22" ht="21" thickBot="1" x14ac:dyDescent="0.3">
      <c r="A364" s="291"/>
      <c r="B364" s="75" t="s">
        <v>30</v>
      </c>
      <c r="C364" s="75" t="s">
        <v>32</v>
      </c>
      <c r="D364" s="75" t="s">
        <v>17</v>
      </c>
      <c r="E364" s="298" t="s">
        <v>34</v>
      </c>
      <c r="F364" s="298"/>
      <c r="G364" s="299"/>
      <c r="H364" s="300"/>
      <c r="I364" s="301"/>
      <c r="J364" s="12" t="s">
        <v>38</v>
      </c>
      <c r="K364" s="13"/>
      <c r="L364" s="13"/>
      <c r="M364" s="14"/>
      <c r="N364" s="2"/>
      <c r="V364" s="50"/>
    </row>
    <row r="365" spans="1:22" ht="13.8" thickBot="1" x14ac:dyDescent="0.3">
      <c r="A365" s="292"/>
      <c r="B365" s="8"/>
      <c r="C365" s="8"/>
      <c r="D365" s="9"/>
      <c r="E365" s="10" t="s">
        <v>2</v>
      </c>
      <c r="F365" s="11"/>
      <c r="G365" s="302"/>
      <c r="H365" s="303"/>
      <c r="I365" s="304"/>
      <c r="J365" s="12" t="s">
        <v>39</v>
      </c>
      <c r="K365" s="13"/>
      <c r="L365" s="13"/>
      <c r="M365" s="14"/>
      <c r="N365" s="2"/>
      <c r="V365" s="50"/>
    </row>
    <row r="366" spans="1:22" ht="21.6" thickTop="1" thickBot="1" x14ac:dyDescent="0.3">
      <c r="A366" s="290">
        <f t="shared" ref="A366" si="84">A362+1</f>
        <v>88</v>
      </c>
      <c r="B366" s="74" t="s">
        <v>29</v>
      </c>
      <c r="C366" s="74" t="s">
        <v>31</v>
      </c>
      <c r="D366" s="74" t="s">
        <v>18</v>
      </c>
      <c r="E366" s="293" t="s">
        <v>33</v>
      </c>
      <c r="F366" s="293"/>
      <c r="G366" s="293" t="s">
        <v>24</v>
      </c>
      <c r="H366" s="294"/>
      <c r="I366" s="45"/>
      <c r="J366" s="42" t="s">
        <v>0</v>
      </c>
      <c r="K366" s="43"/>
      <c r="L366" s="43"/>
      <c r="M366" s="44"/>
      <c r="N366" s="2"/>
      <c r="V366" s="50"/>
    </row>
    <row r="367" spans="1:22" ht="13.8" thickBot="1" x14ac:dyDescent="0.3">
      <c r="A367" s="291"/>
      <c r="B367" s="7"/>
      <c r="C367" s="7"/>
      <c r="D367" s="4"/>
      <c r="E367" s="7"/>
      <c r="F367" s="7"/>
      <c r="G367" s="295"/>
      <c r="H367" s="296"/>
      <c r="I367" s="297"/>
      <c r="J367" s="40" t="s">
        <v>37</v>
      </c>
      <c r="K367" s="40"/>
      <c r="L367" s="40"/>
      <c r="M367" s="41"/>
      <c r="N367" s="2"/>
      <c r="V367" s="50">
        <v>0</v>
      </c>
    </row>
    <row r="368" spans="1:22" ht="21" thickBot="1" x14ac:dyDescent="0.3">
      <c r="A368" s="291"/>
      <c r="B368" s="75" t="s">
        <v>30</v>
      </c>
      <c r="C368" s="75" t="s">
        <v>32</v>
      </c>
      <c r="D368" s="75" t="s">
        <v>17</v>
      </c>
      <c r="E368" s="298" t="s">
        <v>34</v>
      </c>
      <c r="F368" s="298"/>
      <c r="G368" s="299"/>
      <c r="H368" s="300"/>
      <c r="I368" s="301"/>
      <c r="J368" s="12" t="s">
        <v>38</v>
      </c>
      <c r="K368" s="13"/>
      <c r="L368" s="13"/>
      <c r="M368" s="14"/>
      <c r="N368" s="2"/>
      <c r="V368" s="50"/>
    </row>
    <row r="369" spans="1:22" ht="13.8" thickBot="1" x14ac:dyDescent="0.3">
      <c r="A369" s="292"/>
      <c r="B369" s="8"/>
      <c r="C369" s="8"/>
      <c r="D369" s="9"/>
      <c r="E369" s="10" t="s">
        <v>2</v>
      </c>
      <c r="F369" s="11"/>
      <c r="G369" s="302"/>
      <c r="H369" s="303"/>
      <c r="I369" s="304"/>
      <c r="J369" s="12" t="s">
        <v>39</v>
      </c>
      <c r="K369" s="13"/>
      <c r="L369" s="13"/>
      <c r="M369" s="14"/>
      <c r="N369" s="2"/>
      <c r="V369" s="50"/>
    </row>
    <row r="370" spans="1:22" ht="21.6" thickTop="1" thickBot="1" x14ac:dyDescent="0.3">
      <c r="A370" s="290">
        <f t="shared" ref="A370" si="85">A366+1</f>
        <v>89</v>
      </c>
      <c r="B370" s="74" t="s">
        <v>29</v>
      </c>
      <c r="C370" s="74" t="s">
        <v>31</v>
      </c>
      <c r="D370" s="74" t="s">
        <v>18</v>
      </c>
      <c r="E370" s="293" t="s">
        <v>33</v>
      </c>
      <c r="F370" s="293"/>
      <c r="G370" s="293" t="s">
        <v>24</v>
      </c>
      <c r="H370" s="294"/>
      <c r="I370" s="45"/>
      <c r="J370" s="42" t="s">
        <v>0</v>
      </c>
      <c r="K370" s="43"/>
      <c r="L370" s="43"/>
      <c r="M370" s="44"/>
      <c r="N370" s="2"/>
      <c r="V370" s="50"/>
    </row>
    <row r="371" spans="1:22" ht="13.8" thickBot="1" x14ac:dyDescent="0.3">
      <c r="A371" s="291"/>
      <c r="B371" s="7"/>
      <c r="C371" s="7"/>
      <c r="D371" s="4"/>
      <c r="E371" s="7"/>
      <c r="F371" s="7"/>
      <c r="G371" s="295"/>
      <c r="H371" s="296"/>
      <c r="I371" s="297"/>
      <c r="J371" s="40" t="s">
        <v>37</v>
      </c>
      <c r="K371" s="40"/>
      <c r="L371" s="40"/>
      <c r="M371" s="41"/>
      <c r="N371" s="2"/>
      <c r="V371" s="50">
        <v>0</v>
      </c>
    </row>
    <row r="372" spans="1:22" ht="21" thickBot="1" x14ac:dyDescent="0.3">
      <c r="A372" s="291"/>
      <c r="B372" s="75" t="s">
        <v>30</v>
      </c>
      <c r="C372" s="75" t="s">
        <v>32</v>
      </c>
      <c r="D372" s="75" t="s">
        <v>17</v>
      </c>
      <c r="E372" s="298" t="s">
        <v>34</v>
      </c>
      <c r="F372" s="298"/>
      <c r="G372" s="299"/>
      <c r="H372" s="300"/>
      <c r="I372" s="301"/>
      <c r="J372" s="12" t="s">
        <v>38</v>
      </c>
      <c r="K372" s="13"/>
      <c r="L372" s="13"/>
      <c r="M372" s="14"/>
      <c r="N372" s="2"/>
      <c r="V372" s="50"/>
    </row>
    <row r="373" spans="1:22" ht="13.8" thickBot="1" x14ac:dyDescent="0.3">
      <c r="A373" s="292"/>
      <c r="B373" s="8"/>
      <c r="C373" s="8"/>
      <c r="D373" s="9"/>
      <c r="E373" s="10" t="s">
        <v>2</v>
      </c>
      <c r="F373" s="11"/>
      <c r="G373" s="302"/>
      <c r="H373" s="303"/>
      <c r="I373" s="304"/>
      <c r="J373" s="12" t="s">
        <v>39</v>
      </c>
      <c r="K373" s="13"/>
      <c r="L373" s="13"/>
      <c r="M373" s="14"/>
      <c r="N373" s="2"/>
      <c r="V373" s="50"/>
    </row>
    <row r="374" spans="1:22" ht="21.6" thickTop="1" thickBot="1" x14ac:dyDescent="0.3">
      <c r="A374" s="290">
        <f t="shared" ref="A374" si="86">A370+1</f>
        <v>90</v>
      </c>
      <c r="B374" s="74" t="s">
        <v>29</v>
      </c>
      <c r="C374" s="74" t="s">
        <v>31</v>
      </c>
      <c r="D374" s="74" t="s">
        <v>18</v>
      </c>
      <c r="E374" s="293" t="s">
        <v>33</v>
      </c>
      <c r="F374" s="293"/>
      <c r="G374" s="293" t="s">
        <v>24</v>
      </c>
      <c r="H374" s="294"/>
      <c r="I374" s="45"/>
      <c r="J374" s="42" t="s">
        <v>0</v>
      </c>
      <c r="K374" s="43"/>
      <c r="L374" s="43"/>
      <c r="M374" s="44"/>
      <c r="N374" s="2"/>
      <c r="V374" s="50"/>
    </row>
    <row r="375" spans="1:22" ht="13.8" thickBot="1" x14ac:dyDescent="0.3">
      <c r="A375" s="291"/>
      <c r="B375" s="7"/>
      <c r="C375" s="7"/>
      <c r="D375" s="4"/>
      <c r="E375" s="7"/>
      <c r="F375" s="7"/>
      <c r="G375" s="295"/>
      <c r="H375" s="296"/>
      <c r="I375" s="297"/>
      <c r="J375" s="40" t="s">
        <v>37</v>
      </c>
      <c r="K375" s="40"/>
      <c r="L375" s="40"/>
      <c r="M375" s="41"/>
      <c r="N375" s="2"/>
      <c r="V375" s="50">
        <v>0</v>
      </c>
    </row>
    <row r="376" spans="1:22" ht="21" thickBot="1" x14ac:dyDescent="0.3">
      <c r="A376" s="291"/>
      <c r="B376" s="75" t="s">
        <v>30</v>
      </c>
      <c r="C376" s="75" t="s">
        <v>32</v>
      </c>
      <c r="D376" s="75" t="s">
        <v>17</v>
      </c>
      <c r="E376" s="298" t="s">
        <v>34</v>
      </c>
      <c r="F376" s="298"/>
      <c r="G376" s="299"/>
      <c r="H376" s="300"/>
      <c r="I376" s="301"/>
      <c r="J376" s="12" t="s">
        <v>38</v>
      </c>
      <c r="K376" s="13"/>
      <c r="L376" s="13"/>
      <c r="M376" s="14"/>
      <c r="N376" s="2"/>
      <c r="V376" s="50"/>
    </row>
    <row r="377" spans="1:22" ht="13.8" thickBot="1" x14ac:dyDescent="0.3">
      <c r="A377" s="292"/>
      <c r="B377" s="8"/>
      <c r="C377" s="8"/>
      <c r="D377" s="9"/>
      <c r="E377" s="10" t="s">
        <v>2</v>
      </c>
      <c r="F377" s="11"/>
      <c r="G377" s="302"/>
      <c r="H377" s="303"/>
      <c r="I377" s="304"/>
      <c r="J377" s="12" t="s">
        <v>39</v>
      </c>
      <c r="K377" s="13"/>
      <c r="L377" s="13"/>
      <c r="M377" s="14"/>
      <c r="N377" s="2"/>
      <c r="V377" s="50"/>
    </row>
    <row r="378" spans="1:22" ht="21.6" thickTop="1" thickBot="1" x14ac:dyDescent="0.3">
      <c r="A378" s="290">
        <f t="shared" ref="A378" si="87">A374+1</f>
        <v>91</v>
      </c>
      <c r="B378" s="74" t="s">
        <v>29</v>
      </c>
      <c r="C378" s="74" t="s">
        <v>31</v>
      </c>
      <c r="D378" s="74" t="s">
        <v>18</v>
      </c>
      <c r="E378" s="293" t="s">
        <v>33</v>
      </c>
      <c r="F378" s="293"/>
      <c r="G378" s="293" t="s">
        <v>24</v>
      </c>
      <c r="H378" s="294"/>
      <c r="I378" s="45"/>
      <c r="J378" s="42" t="s">
        <v>0</v>
      </c>
      <c r="K378" s="43"/>
      <c r="L378" s="43"/>
      <c r="M378" s="44"/>
      <c r="N378" s="2"/>
      <c r="V378" s="50"/>
    </row>
    <row r="379" spans="1:22" ht="13.8" thickBot="1" x14ac:dyDescent="0.3">
      <c r="A379" s="291"/>
      <c r="B379" s="7"/>
      <c r="C379" s="7"/>
      <c r="D379" s="4"/>
      <c r="E379" s="7"/>
      <c r="F379" s="7"/>
      <c r="G379" s="295"/>
      <c r="H379" s="296"/>
      <c r="I379" s="297"/>
      <c r="J379" s="40" t="s">
        <v>37</v>
      </c>
      <c r="K379" s="40"/>
      <c r="L379" s="40"/>
      <c r="M379" s="41"/>
      <c r="N379" s="2"/>
      <c r="V379" s="50">
        <v>0</v>
      </c>
    </row>
    <row r="380" spans="1:22" ht="21" thickBot="1" x14ac:dyDescent="0.3">
      <c r="A380" s="291"/>
      <c r="B380" s="75" t="s">
        <v>30</v>
      </c>
      <c r="C380" s="75" t="s">
        <v>32</v>
      </c>
      <c r="D380" s="75" t="s">
        <v>17</v>
      </c>
      <c r="E380" s="298" t="s">
        <v>34</v>
      </c>
      <c r="F380" s="298"/>
      <c r="G380" s="299"/>
      <c r="H380" s="300"/>
      <c r="I380" s="301"/>
      <c r="J380" s="12" t="s">
        <v>38</v>
      </c>
      <c r="K380" s="13"/>
      <c r="L380" s="13"/>
      <c r="M380" s="14"/>
      <c r="N380" s="2"/>
      <c r="V380" s="50"/>
    </row>
    <row r="381" spans="1:22" ht="13.8" thickBot="1" x14ac:dyDescent="0.3">
      <c r="A381" s="292"/>
      <c r="B381" s="8"/>
      <c r="C381" s="8"/>
      <c r="D381" s="9"/>
      <c r="E381" s="10" t="s">
        <v>2</v>
      </c>
      <c r="F381" s="11"/>
      <c r="G381" s="302"/>
      <c r="H381" s="303"/>
      <c r="I381" s="304"/>
      <c r="J381" s="12" t="s">
        <v>39</v>
      </c>
      <c r="K381" s="13"/>
      <c r="L381" s="13"/>
      <c r="M381" s="14"/>
      <c r="N381" s="2"/>
      <c r="V381" s="50"/>
    </row>
    <row r="382" spans="1:22" ht="21.6" thickTop="1" thickBot="1" x14ac:dyDescent="0.3">
      <c r="A382" s="290">
        <f t="shared" ref="A382" si="88">A378+1</f>
        <v>92</v>
      </c>
      <c r="B382" s="74" t="s">
        <v>29</v>
      </c>
      <c r="C382" s="74" t="s">
        <v>31</v>
      </c>
      <c r="D382" s="74" t="s">
        <v>18</v>
      </c>
      <c r="E382" s="293" t="s">
        <v>33</v>
      </c>
      <c r="F382" s="293"/>
      <c r="G382" s="293" t="s">
        <v>24</v>
      </c>
      <c r="H382" s="294"/>
      <c r="I382" s="45"/>
      <c r="J382" s="42" t="s">
        <v>0</v>
      </c>
      <c r="K382" s="43"/>
      <c r="L382" s="43"/>
      <c r="M382" s="44"/>
      <c r="N382" s="2"/>
      <c r="V382" s="50"/>
    </row>
    <row r="383" spans="1:22" ht="13.8" thickBot="1" x14ac:dyDescent="0.3">
      <c r="A383" s="291"/>
      <c r="B383" s="7"/>
      <c r="C383" s="7"/>
      <c r="D383" s="4"/>
      <c r="E383" s="7"/>
      <c r="F383" s="7"/>
      <c r="G383" s="295"/>
      <c r="H383" s="296"/>
      <c r="I383" s="297"/>
      <c r="J383" s="40" t="s">
        <v>37</v>
      </c>
      <c r="K383" s="40"/>
      <c r="L383" s="40"/>
      <c r="M383" s="41"/>
      <c r="N383" s="2"/>
      <c r="V383" s="50">
        <v>0</v>
      </c>
    </row>
    <row r="384" spans="1:22" ht="21" thickBot="1" x14ac:dyDescent="0.3">
      <c r="A384" s="291"/>
      <c r="B384" s="75" t="s">
        <v>30</v>
      </c>
      <c r="C384" s="75" t="s">
        <v>32</v>
      </c>
      <c r="D384" s="75" t="s">
        <v>17</v>
      </c>
      <c r="E384" s="298" t="s">
        <v>34</v>
      </c>
      <c r="F384" s="298"/>
      <c r="G384" s="299"/>
      <c r="H384" s="300"/>
      <c r="I384" s="301"/>
      <c r="J384" s="12" t="s">
        <v>38</v>
      </c>
      <c r="K384" s="13"/>
      <c r="L384" s="13"/>
      <c r="M384" s="14"/>
      <c r="N384" s="2"/>
      <c r="V384" s="50"/>
    </row>
    <row r="385" spans="1:22" ht="13.8" thickBot="1" x14ac:dyDescent="0.3">
      <c r="A385" s="292"/>
      <c r="B385" s="8"/>
      <c r="C385" s="8"/>
      <c r="D385" s="9"/>
      <c r="E385" s="10" t="s">
        <v>2</v>
      </c>
      <c r="F385" s="11"/>
      <c r="G385" s="302"/>
      <c r="H385" s="303"/>
      <c r="I385" s="304"/>
      <c r="J385" s="12" t="s">
        <v>39</v>
      </c>
      <c r="K385" s="13"/>
      <c r="L385" s="13"/>
      <c r="M385" s="14"/>
      <c r="N385" s="2"/>
      <c r="V385" s="50"/>
    </row>
    <row r="386" spans="1:22" ht="21.6" thickTop="1" thickBot="1" x14ac:dyDescent="0.3">
      <c r="A386" s="290">
        <f t="shared" ref="A386" si="89">A382+1</f>
        <v>93</v>
      </c>
      <c r="B386" s="74" t="s">
        <v>29</v>
      </c>
      <c r="C386" s="74" t="s">
        <v>31</v>
      </c>
      <c r="D386" s="74" t="s">
        <v>18</v>
      </c>
      <c r="E386" s="293" t="s">
        <v>33</v>
      </c>
      <c r="F386" s="293"/>
      <c r="G386" s="293" t="s">
        <v>24</v>
      </c>
      <c r="H386" s="294"/>
      <c r="I386" s="45"/>
      <c r="J386" s="42" t="s">
        <v>0</v>
      </c>
      <c r="K386" s="43"/>
      <c r="L386" s="43"/>
      <c r="M386" s="44"/>
      <c r="N386" s="2"/>
      <c r="V386" s="50"/>
    </row>
    <row r="387" spans="1:22" ht="13.8" thickBot="1" x14ac:dyDescent="0.3">
      <c r="A387" s="291"/>
      <c r="B387" s="7"/>
      <c r="C387" s="7"/>
      <c r="D387" s="4"/>
      <c r="E387" s="7"/>
      <c r="F387" s="7"/>
      <c r="G387" s="295"/>
      <c r="H387" s="296"/>
      <c r="I387" s="297"/>
      <c r="J387" s="40" t="s">
        <v>37</v>
      </c>
      <c r="K387" s="40"/>
      <c r="L387" s="40"/>
      <c r="M387" s="41"/>
      <c r="N387" s="2"/>
      <c r="V387" s="50">
        <v>0</v>
      </c>
    </row>
    <row r="388" spans="1:22" ht="21" thickBot="1" x14ac:dyDescent="0.3">
      <c r="A388" s="291"/>
      <c r="B388" s="75" t="s">
        <v>30</v>
      </c>
      <c r="C388" s="75" t="s">
        <v>32</v>
      </c>
      <c r="D388" s="75" t="s">
        <v>17</v>
      </c>
      <c r="E388" s="298" t="s">
        <v>34</v>
      </c>
      <c r="F388" s="298"/>
      <c r="G388" s="299"/>
      <c r="H388" s="300"/>
      <c r="I388" s="301"/>
      <c r="J388" s="12" t="s">
        <v>38</v>
      </c>
      <c r="K388" s="13"/>
      <c r="L388" s="13"/>
      <c r="M388" s="14"/>
      <c r="N388" s="2"/>
      <c r="V388" s="50"/>
    </row>
    <row r="389" spans="1:22" ht="13.8" thickBot="1" x14ac:dyDescent="0.3">
      <c r="A389" s="292"/>
      <c r="B389" s="8"/>
      <c r="C389" s="8"/>
      <c r="D389" s="9"/>
      <c r="E389" s="10" t="s">
        <v>2</v>
      </c>
      <c r="F389" s="11"/>
      <c r="G389" s="302"/>
      <c r="H389" s="303"/>
      <c r="I389" s="304"/>
      <c r="J389" s="12" t="s">
        <v>39</v>
      </c>
      <c r="K389" s="13"/>
      <c r="L389" s="13"/>
      <c r="M389" s="14"/>
      <c r="N389" s="2"/>
      <c r="V389" s="50"/>
    </row>
    <row r="390" spans="1:22" ht="21.6" thickTop="1" thickBot="1" x14ac:dyDescent="0.3">
      <c r="A390" s="290">
        <f t="shared" ref="A390" si="90">A386+1</f>
        <v>94</v>
      </c>
      <c r="B390" s="74" t="s">
        <v>29</v>
      </c>
      <c r="C390" s="74" t="s">
        <v>31</v>
      </c>
      <c r="D390" s="74" t="s">
        <v>18</v>
      </c>
      <c r="E390" s="293" t="s">
        <v>33</v>
      </c>
      <c r="F390" s="293"/>
      <c r="G390" s="293" t="s">
        <v>24</v>
      </c>
      <c r="H390" s="294"/>
      <c r="I390" s="45"/>
      <c r="J390" s="42" t="s">
        <v>0</v>
      </c>
      <c r="K390" s="43"/>
      <c r="L390" s="43"/>
      <c r="M390" s="44"/>
      <c r="N390" s="2"/>
      <c r="V390" s="50"/>
    </row>
    <row r="391" spans="1:22" ht="13.8" thickBot="1" x14ac:dyDescent="0.3">
      <c r="A391" s="291"/>
      <c r="B391" s="7"/>
      <c r="C391" s="7"/>
      <c r="D391" s="4"/>
      <c r="E391" s="7"/>
      <c r="F391" s="7"/>
      <c r="G391" s="295"/>
      <c r="H391" s="296"/>
      <c r="I391" s="297"/>
      <c r="J391" s="40" t="s">
        <v>37</v>
      </c>
      <c r="K391" s="40"/>
      <c r="L391" s="40"/>
      <c r="M391" s="41"/>
      <c r="N391" s="2"/>
      <c r="V391" s="50">
        <v>0</v>
      </c>
    </row>
    <row r="392" spans="1:22" ht="21" thickBot="1" x14ac:dyDescent="0.3">
      <c r="A392" s="291"/>
      <c r="B392" s="75" t="s">
        <v>30</v>
      </c>
      <c r="C392" s="75" t="s">
        <v>32</v>
      </c>
      <c r="D392" s="75" t="s">
        <v>17</v>
      </c>
      <c r="E392" s="298" t="s">
        <v>34</v>
      </c>
      <c r="F392" s="298"/>
      <c r="G392" s="299"/>
      <c r="H392" s="300"/>
      <c r="I392" s="301"/>
      <c r="J392" s="12" t="s">
        <v>38</v>
      </c>
      <c r="K392" s="13"/>
      <c r="L392" s="13"/>
      <c r="M392" s="14"/>
      <c r="N392" s="2"/>
      <c r="V392" s="50"/>
    </row>
    <row r="393" spans="1:22" ht="13.8" thickBot="1" x14ac:dyDescent="0.3">
      <c r="A393" s="292"/>
      <c r="B393" s="8"/>
      <c r="C393" s="8"/>
      <c r="D393" s="9"/>
      <c r="E393" s="10" t="s">
        <v>2</v>
      </c>
      <c r="F393" s="11"/>
      <c r="G393" s="302"/>
      <c r="H393" s="303"/>
      <c r="I393" s="304"/>
      <c r="J393" s="12" t="s">
        <v>39</v>
      </c>
      <c r="K393" s="13"/>
      <c r="L393" s="13"/>
      <c r="M393" s="14"/>
      <c r="N393" s="2"/>
      <c r="V393" s="50"/>
    </row>
    <row r="394" spans="1:22" ht="21.6" thickTop="1" thickBot="1" x14ac:dyDescent="0.3">
      <c r="A394" s="290">
        <f t="shared" ref="A394" si="91">A390+1</f>
        <v>95</v>
      </c>
      <c r="B394" s="74" t="s">
        <v>29</v>
      </c>
      <c r="C394" s="74" t="s">
        <v>31</v>
      </c>
      <c r="D394" s="74" t="s">
        <v>18</v>
      </c>
      <c r="E394" s="293" t="s">
        <v>33</v>
      </c>
      <c r="F394" s="293"/>
      <c r="G394" s="293" t="s">
        <v>24</v>
      </c>
      <c r="H394" s="294"/>
      <c r="I394" s="45"/>
      <c r="J394" s="42" t="s">
        <v>0</v>
      </c>
      <c r="K394" s="43"/>
      <c r="L394" s="43"/>
      <c r="M394" s="44"/>
      <c r="N394" s="2"/>
      <c r="V394" s="50"/>
    </row>
    <row r="395" spans="1:22" ht="13.8" thickBot="1" x14ac:dyDescent="0.3">
      <c r="A395" s="291"/>
      <c r="B395" s="7"/>
      <c r="C395" s="7"/>
      <c r="D395" s="4"/>
      <c r="E395" s="7"/>
      <c r="F395" s="7"/>
      <c r="G395" s="295"/>
      <c r="H395" s="296"/>
      <c r="I395" s="297"/>
      <c r="J395" s="40" t="s">
        <v>37</v>
      </c>
      <c r="K395" s="40"/>
      <c r="L395" s="40"/>
      <c r="M395" s="41"/>
      <c r="N395" s="2"/>
      <c r="V395" s="50">
        <v>0</v>
      </c>
    </row>
    <row r="396" spans="1:22" ht="21" thickBot="1" x14ac:dyDescent="0.3">
      <c r="A396" s="291"/>
      <c r="B396" s="75" t="s">
        <v>30</v>
      </c>
      <c r="C396" s="75" t="s">
        <v>32</v>
      </c>
      <c r="D396" s="75" t="s">
        <v>17</v>
      </c>
      <c r="E396" s="298" t="s">
        <v>34</v>
      </c>
      <c r="F396" s="298"/>
      <c r="G396" s="299"/>
      <c r="H396" s="300"/>
      <c r="I396" s="301"/>
      <c r="J396" s="12" t="s">
        <v>38</v>
      </c>
      <c r="K396" s="13"/>
      <c r="L396" s="13"/>
      <c r="M396" s="14"/>
      <c r="N396" s="2"/>
      <c r="V396" s="50"/>
    </row>
    <row r="397" spans="1:22" ht="13.8" thickBot="1" x14ac:dyDescent="0.3">
      <c r="A397" s="292"/>
      <c r="B397" s="8"/>
      <c r="C397" s="8"/>
      <c r="D397" s="9"/>
      <c r="E397" s="10" t="s">
        <v>2</v>
      </c>
      <c r="F397" s="11"/>
      <c r="G397" s="302"/>
      <c r="H397" s="303"/>
      <c r="I397" s="304"/>
      <c r="J397" s="12" t="s">
        <v>39</v>
      </c>
      <c r="K397" s="13"/>
      <c r="L397" s="13"/>
      <c r="M397" s="14"/>
      <c r="N397" s="2"/>
      <c r="V397" s="50"/>
    </row>
    <row r="398" spans="1:22" ht="21.6" thickTop="1" thickBot="1" x14ac:dyDescent="0.3">
      <c r="A398" s="290">
        <f t="shared" ref="A398" si="92">A394+1</f>
        <v>96</v>
      </c>
      <c r="B398" s="74" t="s">
        <v>29</v>
      </c>
      <c r="C398" s="74" t="s">
        <v>31</v>
      </c>
      <c r="D398" s="74" t="s">
        <v>18</v>
      </c>
      <c r="E398" s="293" t="s">
        <v>33</v>
      </c>
      <c r="F398" s="293"/>
      <c r="G398" s="293" t="s">
        <v>24</v>
      </c>
      <c r="H398" s="294"/>
      <c r="I398" s="45"/>
      <c r="J398" s="42" t="s">
        <v>0</v>
      </c>
      <c r="K398" s="43"/>
      <c r="L398" s="43"/>
      <c r="M398" s="44"/>
      <c r="N398" s="2"/>
      <c r="V398" s="50"/>
    </row>
    <row r="399" spans="1:22" ht="13.8" thickBot="1" x14ac:dyDescent="0.3">
      <c r="A399" s="291"/>
      <c r="B399" s="7"/>
      <c r="C399" s="7"/>
      <c r="D399" s="4"/>
      <c r="E399" s="7"/>
      <c r="F399" s="7"/>
      <c r="G399" s="295"/>
      <c r="H399" s="296"/>
      <c r="I399" s="297"/>
      <c r="J399" s="40" t="s">
        <v>37</v>
      </c>
      <c r="K399" s="40"/>
      <c r="L399" s="40"/>
      <c r="M399" s="41"/>
      <c r="N399" s="2"/>
      <c r="V399" s="50">
        <v>0</v>
      </c>
    </row>
    <row r="400" spans="1:22" ht="21" thickBot="1" x14ac:dyDescent="0.3">
      <c r="A400" s="291"/>
      <c r="B400" s="75" t="s">
        <v>30</v>
      </c>
      <c r="C400" s="75" t="s">
        <v>32</v>
      </c>
      <c r="D400" s="75" t="s">
        <v>17</v>
      </c>
      <c r="E400" s="298" t="s">
        <v>34</v>
      </c>
      <c r="F400" s="298"/>
      <c r="G400" s="299"/>
      <c r="H400" s="300"/>
      <c r="I400" s="301"/>
      <c r="J400" s="12" t="s">
        <v>38</v>
      </c>
      <c r="K400" s="13"/>
      <c r="L400" s="13"/>
      <c r="M400" s="14"/>
      <c r="N400" s="2"/>
      <c r="V400" s="50"/>
    </row>
    <row r="401" spans="1:22" ht="13.8" thickBot="1" x14ac:dyDescent="0.3">
      <c r="A401" s="292"/>
      <c r="B401" s="8"/>
      <c r="C401" s="8"/>
      <c r="D401" s="9"/>
      <c r="E401" s="10" t="s">
        <v>2</v>
      </c>
      <c r="F401" s="11"/>
      <c r="G401" s="302"/>
      <c r="H401" s="303"/>
      <c r="I401" s="304"/>
      <c r="J401" s="12" t="s">
        <v>39</v>
      </c>
      <c r="K401" s="13"/>
      <c r="L401" s="13"/>
      <c r="M401" s="14"/>
      <c r="N401" s="2"/>
      <c r="V401" s="50"/>
    </row>
    <row r="402" spans="1:22" ht="21.6" thickTop="1" thickBot="1" x14ac:dyDescent="0.3">
      <c r="A402" s="290">
        <f t="shared" ref="A402" si="93">A398+1</f>
        <v>97</v>
      </c>
      <c r="B402" s="74" t="s">
        <v>29</v>
      </c>
      <c r="C402" s="74" t="s">
        <v>31</v>
      </c>
      <c r="D402" s="74" t="s">
        <v>18</v>
      </c>
      <c r="E402" s="293" t="s">
        <v>33</v>
      </c>
      <c r="F402" s="293"/>
      <c r="G402" s="293" t="s">
        <v>24</v>
      </c>
      <c r="H402" s="294"/>
      <c r="I402" s="45"/>
      <c r="J402" s="42" t="s">
        <v>0</v>
      </c>
      <c r="K402" s="43"/>
      <c r="L402" s="43"/>
      <c r="M402" s="44"/>
      <c r="N402" s="2"/>
      <c r="V402" s="50"/>
    </row>
    <row r="403" spans="1:22" ht="13.8" thickBot="1" x14ac:dyDescent="0.3">
      <c r="A403" s="291"/>
      <c r="B403" s="7"/>
      <c r="C403" s="7"/>
      <c r="D403" s="4"/>
      <c r="E403" s="7"/>
      <c r="F403" s="7"/>
      <c r="G403" s="295"/>
      <c r="H403" s="296"/>
      <c r="I403" s="297"/>
      <c r="J403" s="40" t="s">
        <v>37</v>
      </c>
      <c r="K403" s="40"/>
      <c r="L403" s="40"/>
      <c r="M403" s="41"/>
      <c r="N403" s="2"/>
      <c r="V403" s="50">
        <v>0</v>
      </c>
    </row>
    <row r="404" spans="1:22" ht="21" thickBot="1" x14ac:dyDescent="0.3">
      <c r="A404" s="291"/>
      <c r="B404" s="75" t="s">
        <v>30</v>
      </c>
      <c r="C404" s="75" t="s">
        <v>32</v>
      </c>
      <c r="D404" s="75" t="s">
        <v>17</v>
      </c>
      <c r="E404" s="298" t="s">
        <v>34</v>
      </c>
      <c r="F404" s="298"/>
      <c r="G404" s="299"/>
      <c r="H404" s="300"/>
      <c r="I404" s="301"/>
      <c r="J404" s="12" t="s">
        <v>38</v>
      </c>
      <c r="K404" s="13"/>
      <c r="L404" s="13"/>
      <c r="M404" s="14"/>
      <c r="N404" s="2"/>
      <c r="V404" s="50"/>
    </row>
    <row r="405" spans="1:22" ht="13.8" thickBot="1" x14ac:dyDescent="0.3">
      <c r="A405" s="292"/>
      <c r="B405" s="8"/>
      <c r="C405" s="8"/>
      <c r="D405" s="9"/>
      <c r="E405" s="10" t="s">
        <v>2</v>
      </c>
      <c r="F405" s="11"/>
      <c r="G405" s="302"/>
      <c r="H405" s="303"/>
      <c r="I405" s="304"/>
      <c r="J405" s="12" t="s">
        <v>39</v>
      </c>
      <c r="K405" s="13"/>
      <c r="L405" s="13"/>
      <c r="M405" s="14"/>
      <c r="N405" s="2"/>
      <c r="V405" s="50"/>
    </row>
    <row r="406" spans="1:22" ht="21.6" thickTop="1" thickBot="1" x14ac:dyDescent="0.3">
      <c r="A406" s="290">
        <f t="shared" ref="A406" si="94">A402+1</f>
        <v>98</v>
      </c>
      <c r="B406" s="74" t="s">
        <v>29</v>
      </c>
      <c r="C406" s="74" t="s">
        <v>31</v>
      </c>
      <c r="D406" s="74" t="s">
        <v>18</v>
      </c>
      <c r="E406" s="293" t="s">
        <v>33</v>
      </c>
      <c r="F406" s="293"/>
      <c r="G406" s="293" t="s">
        <v>24</v>
      </c>
      <c r="H406" s="294"/>
      <c r="I406" s="45"/>
      <c r="J406" s="42" t="s">
        <v>0</v>
      </c>
      <c r="K406" s="43"/>
      <c r="L406" s="43"/>
      <c r="M406" s="44"/>
      <c r="N406" s="2"/>
      <c r="V406" s="50"/>
    </row>
    <row r="407" spans="1:22" ht="13.8" thickBot="1" x14ac:dyDescent="0.3">
      <c r="A407" s="291"/>
      <c r="B407" s="7"/>
      <c r="C407" s="7"/>
      <c r="D407" s="4"/>
      <c r="E407" s="7"/>
      <c r="F407" s="7"/>
      <c r="G407" s="295"/>
      <c r="H407" s="296"/>
      <c r="I407" s="297"/>
      <c r="J407" s="40" t="s">
        <v>37</v>
      </c>
      <c r="K407" s="40"/>
      <c r="L407" s="40"/>
      <c r="M407" s="41"/>
      <c r="N407" s="2"/>
      <c r="V407" s="50">
        <v>0</v>
      </c>
    </row>
    <row r="408" spans="1:22" ht="21" thickBot="1" x14ac:dyDescent="0.3">
      <c r="A408" s="291"/>
      <c r="B408" s="75" t="s">
        <v>30</v>
      </c>
      <c r="C408" s="75" t="s">
        <v>32</v>
      </c>
      <c r="D408" s="75" t="s">
        <v>17</v>
      </c>
      <c r="E408" s="298" t="s">
        <v>34</v>
      </c>
      <c r="F408" s="298"/>
      <c r="G408" s="299"/>
      <c r="H408" s="300"/>
      <c r="I408" s="301"/>
      <c r="J408" s="12" t="s">
        <v>38</v>
      </c>
      <c r="K408" s="13"/>
      <c r="L408" s="13"/>
      <c r="M408" s="14"/>
      <c r="N408" s="2"/>
      <c r="V408" s="50"/>
    </row>
    <row r="409" spans="1:22" ht="13.8" thickBot="1" x14ac:dyDescent="0.3">
      <c r="A409" s="292"/>
      <c r="B409" s="8"/>
      <c r="C409" s="8"/>
      <c r="D409" s="9"/>
      <c r="E409" s="10" t="s">
        <v>2</v>
      </c>
      <c r="F409" s="11"/>
      <c r="G409" s="302"/>
      <c r="H409" s="303"/>
      <c r="I409" s="304"/>
      <c r="J409" s="12" t="s">
        <v>39</v>
      </c>
      <c r="K409" s="13"/>
      <c r="L409" s="13"/>
      <c r="M409" s="14"/>
      <c r="N409" s="2"/>
      <c r="V409" s="50"/>
    </row>
    <row r="410" spans="1:22" ht="21.6" thickTop="1" thickBot="1" x14ac:dyDescent="0.3">
      <c r="A410" s="290">
        <f t="shared" ref="A410" si="95">A406+1</f>
        <v>99</v>
      </c>
      <c r="B410" s="74" t="s">
        <v>29</v>
      </c>
      <c r="C410" s="74" t="s">
        <v>31</v>
      </c>
      <c r="D410" s="74" t="s">
        <v>18</v>
      </c>
      <c r="E410" s="293" t="s">
        <v>33</v>
      </c>
      <c r="F410" s="293"/>
      <c r="G410" s="293" t="s">
        <v>24</v>
      </c>
      <c r="H410" s="294"/>
      <c r="I410" s="45"/>
      <c r="J410" s="42" t="s">
        <v>0</v>
      </c>
      <c r="K410" s="43"/>
      <c r="L410" s="43"/>
      <c r="M410" s="44"/>
      <c r="N410" s="2"/>
      <c r="V410" s="50"/>
    </row>
    <row r="411" spans="1:22" ht="13.8" thickBot="1" x14ac:dyDescent="0.3">
      <c r="A411" s="291"/>
      <c r="B411" s="7"/>
      <c r="C411" s="7"/>
      <c r="D411" s="4"/>
      <c r="E411" s="7"/>
      <c r="F411" s="7"/>
      <c r="G411" s="295"/>
      <c r="H411" s="296"/>
      <c r="I411" s="297"/>
      <c r="J411" s="40" t="s">
        <v>37</v>
      </c>
      <c r="K411" s="40"/>
      <c r="L411" s="40"/>
      <c r="M411" s="41"/>
      <c r="N411" s="2"/>
      <c r="V411" s="50">
        <v>0</v>
      </c>
    </row>
    <row r="412" spans="1:22" ht="21" thickBot="1" x14ac:dyDescent="0.3">
      <c r="A412" s="291"/>
      <c r="B412" s="75" t="s">
        <v>30</v>
      </c>
      <c r="C412" s="75" t="s">
        <v>32</v>
      </c>
      <c r="D412" s="75" t="s">
        <v>17</v>
      </c>
      <c r="E412" s="298" t="s">
        <v>34</v>
      </c>
      <c r="F412" s="298"/>
      <c r="G412" s="299"/>
      <c r="H412" s="300"/>
      <c r="I412" s="301"/>
      <c r="J412" s="12" t="s">
        <v>38</v>
      </c>
      <c r="K412" s="13"/>
      <c r="L412" s="13"/>
      <c r="M412" s="14"/>
      <c r="N412" s="2"/>
      <c r="V412" s="50"/>
    </row>
    <row r="413" spans="1:22" ht="13.8" thickBot="1" x14ac:dyDescent="0.3">
      <c r="A413" s="292"/>
      <c r="B413" s="8"/>
      <c r="C413" s="8"/>
      <c r="D413" s="9"/>
      <c r="E413" s="10" t="s">
        <v>2</v>
      </c>
      <c r="F413" s="11"/>
      <c r="G413" s="302"/>
      <c r="H413" s="303"/>
      <c r="I413" s="304"/>
      <c r="J413" s="12" t="s">
        <v>39</v>
      </c>
      <c r="K413" s="13"/>
      <c r="L413" s="13"/>
      <c r="M413" s="14"/>
      <c r="N413" s="2"/>
      <c r="V413" s="50"/>
    </row>
    <row r="414" spans="1:22" ht="21.6" thickTop="1" thickBot="1" x14ac:dyDescent="0.3">
      <c r="A414" s="290">
        <f t="shared" ref="A414" si="96">A410+1</f>
        <v>100</v>
      </c>
      <c r="B414" s="74" t="s">
        <v>29</v>
      </c>
      <c r="C414" s="74" t="s">
        <v>31</v>
      </c>
      <c r="D414" s="74" t="s">
        <v>18</v>
      </c>
      <c r="E414" s="293" t="s">
        <v>33</v>
      </c>
      <c r="F414" s="293"/>
      <c r="G414" s="293" t="s">
        <v>24</v>
      </c>
      <c r="H414" s="294"/>
      <c r="I414" s="45"/>
      <c r="J414" s="42" t="s">
        <v>0</v>
      </c>
      <c r="K414" s="43"/>
      <c r="L414" s="43"/>
      <c r="M414" s="44"/>
      <c r="N414" s="2"/>
      <c r="V414" s="50"/>
    </row>
    <row r="415" spans="1:22" ht="13.8" thickBot="1" x14ac:dyDescent="0.3">
      <c r="A415" s="291"/>
      <c r="B415" s="7"/>
      <c r="C415" s="7"/>
      <c r="D415" s="4"/>
      <c r="E415" s="7"/>
      <c r="F415" s="7"/>
      <c r="G415" s="295"/>
      <c r="H415" s="296"/>
      <c r="I415" s="297"/>
      <c r="J415" s="40" t="s">
        <v>37</v>
      </c>
      <c r="K415" s="40"/>
      <c r="L415" s="40"/>
      <c r="M415" s="41"/>
      <c r="N415" s="2"/>
      <c r="V415" s="50">
        <v>0</v>
      </c>
    </row>
    <row r="416" spans="1:22" ht="21" thickBot="1" x14ac:dyDescent="0.3">
      <c r="A416" s="291"/>
      <c r="B416" s="75" t="s">
        <v>30</v>
      </c>
      <c r="C416" s="75" t="s">
        <v>32</v>
      </c>
      <c r="D416" s="75" t="s">
        <v>17</v>
      </c>
      <c r="E416" s="298" t="s">
        <v>34</v>
      </c>
      <c r="F416" s="298"/>
      <c r="G416" s="299"/>
      <c r="H416" s="300"/>
      <c r="I416" s="301"/>
      <c r="J416" s="12" t="s">
        <v>38</v>
      </c>
      <c r="K416" s="13"/>
      <c r="L416" s="13"/>
      <c r="M416" s="14"/>
      <c r="N416" s="2"/>
    </row>
    <row r="417" spans="1:17" ht="13.8" thickBot="1" x14ac:dyDescent="0.3">
      <c r="A417" s="292"/>
      <c r="B417" s="9"/>
      <c r="C417" s="9"/>
      <c r="D417" s="9"/>
      <c r="E417" s="25" t="s">
        <v>2</v>
      </c>
      <c r="F417" s="26"/>
      <c r="G417" s="302"/>
      <c r="H417" s="303"/>
      <c r="I417" s="304"/>
      <c r="J417" s="22" t="s">
        <v>39</v>
      </c>
      <c r="K417" s="23"/>
      <c r="L417" s="23"/>
      <c r="M417" s="24"/>
      <c r="N417" s="2"/>
    </row>
    <row r="418" spans="1:17" ht="13.8" thickTop="1" x14ac:dyDescent="0.25"/>
    <row r="419" spans="1:17" ht="13.8" thickBot="1" x14ac:dyDescent="0.3"/>
    <row r="420" spans="1:17" x14ac:dyDescent="0.25">
      <c r="P420" s="27" t="s">
        <v>22</v>
      </c>
      <c r="Q420" s="28"/>
    </row>
    <row r="421" spans="1:17" x14ac:dyDescent="0.25">
      <c r="P421" s="29"/>
      <c r="Q421" s="79"/>
    </row>
    <row r="422" spans="1:17" ht="33.6" x14ac:dyDescent="0.25">
      <c r="B422" s="256"/>
      <c r="C422" s="256"/>
      <c r="D422" s="256"/>
      <c r="E422" s="256"/>
      <c r="F422" s="256"/>
      <c r="G422" s="256"/>
      <c r="H422" s="256"/>
      <c r="I422" s="256"/>
      <c r="J422" s="256"/>
      <c r="K422" s="256"/>
      <c r="L422" s="256"/>
      <c r="M422" s="256"/>
      <c r="P422" s="30" t="b">
        <v>0</v>
      </c>
      <c r="Q422" s="46" t="str">
        <f xml:space="preserve"> CONCATENATE("OCTOBER 1, ",$M$7-1,"- MARCH 31, ",$M$7)</f>
        <v>OCTOBER 1, 2018- MARCH 31, 2019</v>
      </c>
    </row>
    <row r="423" spans="1:17" ht="25.2" x14ac:dyDescent="0.25">
      <c r="B423" s="256"/>
      <c r="C423" s="256"/>
      <c r="D423" s="256"/>
      <c r="E423" s="256"/>
      <c r="F423" s="256"/>
      <c r="G423" s="256"/>
      <c r="H423" s="256"/>
      <c r="I423" s="256"/>
      <c r="J423" s="256"/>
      <c r="K423" s="261"/>
      <c r="L423" s="262"/>
      <c r="M423" s="262"/>
      <c r="P423" s="30" t="b">
        <v>1</v>
      </c>
      <c r="Q423" s="46" t="str">
        <f xml:space="preserve"> CONCATENATE("APRIL 1 - SEPTEMBER 30, ",$M$7)</f>
        <v>APRIL 1 - SEPTEMBER 30, 2019</v>
      </c>
    </row>
    <row r="424" spans="1:17" x14ac:dyDescent="0.25">
      <c r="B424" s="289"/>
      <c r="C424" s="289"/>
      <c r="D424" s="289"/>
      <c r="E424" s="289"/>
      <c r="F424" s="289"/>
      <c r="G424" s="256"/>
      <c r="H424" s="256"/>
      <c r="I424" s="256"/>
      <c r="J424" s="256"/>
      <c r="K424" s="261"/>
      <c r="L424" s="262"/>
      <c r="M424" s="262"/>
      <c r="P424" s="30" t="b">
        <v>0</v>
      </c>
      <c r="Q424" s="31"/>
    </row>
    <row r="425" spans="1:17" ht="13.8" thickBot="1" x14ac:dyDescent="0.3">
      <c r="B425" s="263"/>
      <c r="C425" s="263"/>
      <c r="D425" s="264"/>
      <c r="E425" s="263"/>
      <c r="F425" s="263"/>
      <c r="G425" s="256"/>
      <c r="H425" s="256"/>
      <c r="I425" s="256"/>
      <c r="J425" s="256"/>
      <c r="K425" s="261"/>
      <c r="L425" s="262"/>
      <c r="M425" s="265"/>
      <c r="P425" s="32">
        <v>1</v>
      </c>
      <c r="Q425" s="33"/>
    </row>
    <row r="426" spans="1:17" x14ac:dyDescent="0.25">
      <c r="B426" s="266"/>
      <c r="C426" s="267"/>
      <c r="D426" s="267"/>
      <c r="E426" s="267"/>
      <c r="F426" s="268"/>
      <c r="G426" s="256"/>
      <c r="H426" s="256"/>
      <c r="I426" s="256"/>
      <c r="J426" s="256"/>
      <c r="K426" s="256"/>
      <c r="L426" s="256"/>
      <c r="M426" s="256"/>
    </row>
    <row r="427" spans="1:17" x14ac:dyDescent="0.25">
      <c r="B427" s="266"/>
      <c r="C427" s="267"/>
      <c r="D427" s="267"/>
      <c r="E427" s="267"/>
      <c r="F427" s="268"/>
      <c r="G427" s="256"/>
      <c r="H427" s="256"/>
      <c r="I427" s="256"/>
      <c r="J427" s="256"/>
      <c r="K427" s="256"/>
      <c r="L427" s="256"/>
      <c r="M427" s="256"/>
    </row>
    <row r="428" spans="1:17" x14ac:dyDescent="0.25">
      <c r="B428" s="266"/>
      <c r="C428" s="267"/>
      <c r="D428" s="267"/>
      <c r="E428" s="267"/>
      <c r="F428" s="268"/>
      <c r="G428" s="256"/>
      <c r="H428" s="256"/>
      <c r="I428" s="256"/>
      <c r="J428" s="256"/>
      <c r="K428" s="256"/>
      <c r="L428" s="256"/>
      <c r="M428" s="256"/>
    </row>
    <row r="429" spans="1:17" x14ac:dyDescent="0.25">
      <c r="B429" s="266"/>
      <c r="C429" s="267"/>
      <c r="D429" s="267"/>
      <c r="E429" s="267"/>
      <c r="F429" s="268"/>
      <c r="G429" s="256"/>
      <c r="H429" s="256"/>
      <c r="I429" s="256"/>
      <c r="J429" s="256"/>
      <c r="K429" s="256"/>
      <c r="L429" s="256"/>
      <c r="M429" s="256"/>
    </row>
    <row r="430" spans="1:17" x14ac:dyDescent="0.25">
      <c r="B430" s="266"/>
      <c r="C430" s="267"/>
      <c r="D430" s="267"/>
      <c r="E430" s="267"/>
      <c r="F430" s="268"/>
      <c r="G430" s="256"/>
      <c r="H430" s="256"/>
      <c r="I430" s="256"/>
      <c r="J430" s="256"/>
      <c r="K430" s="256"/>
      <c r="L430" s="256"/>
      <c r="M430" s="256"/>
    </row>
    <row r="431" spans="1:17" x14ac:dyDescent="0.25">
      <c r="B431" s="266"/>
      <c r="C431" s="267"/>
      <c r="D431" s="267"/>
      <c r="E431" s="267"/>
      <c r="F431" s="268"/>
      <c r="G431" s="256"/>
      <c r="H431" s="256"/>
      <c r="I431" s="256"/>
      <c r="J431" s="256"/>
      <c r="K431" s="256"/>
      <c r="L431" s="256"/>
      <c r="M431" s="256"/>
    </row>
    <row r="432" spans="1:17" x14ac:dyDescent="0.25">
      <c r="B432" s="266"/>
      <c r="C432" s="267"/>
      <c r="D432" s="267"/>
      <c r="E432" s="267"/>
      <c r="F432" s="268"/>
      <c r="G432" s="256"/>
      <c r="H432" s="256"/>
      <c r="I432" s="256"/>
      <c r="J432" s="256"/>
      <c r="K432" s="256"/>
      <c r="L432" s="256"/>
      <c r="M432" s="256"/>
    </row>
    <row r="433" spans="2:13" x14ac:dyDescent="0.25">
      <c r="B433" s="266"/>
      <c r="C433" s="267"/>
      <c r="D433" s="267"/>
      <c r="E433" s="267"/>
      <c r="F433" s="268"/>
      <c r="G433" s="256"/>
      <c r="H433" s="256"/>
      <c r="I433" s="256"/>
      <c r="J433" s="256"/>
      <c r="K433" s="256"/>
      <c r="L433" s="256"/>
      <c r="M433" s="256"/>
    </row>
    <row r="434" spans="2:13" x14ac:dyDescent="0.25">
      <c r="B434" s="266"/>
      <c r="C434" s="267"/>
      <c r="D434" s="267"/>
      <c r="E434" s="267"/>
      <c r="F434" s="268"/>
      <c r="G434" s="256"/>
      <c r="H434" s="256"/>
      <c r="I434" s="256"/>
      <c r="J434" s="256"/>
      <c r="K434" s="256"/>
      <c r="L434" s="256"/>
      <c r="M434" s="256"/>
    </row>
    <row r="435" spans="2:13" x14ac:dyDescent="0.25">
      <c r="B435" s="266"/>
      <c r="C435" s="267"/>
      <c r="D435" s="267"/>
      <c r="E435" s="267"/>
      <c r="F435" s="268"/>
      <c r="G435" s="256"/>
      <c r="H435" s="256"/>
      <c r="I435" s="256"/>
      <c r="J435" s="256"/>
      <c r="K435" s="256"/>
      <c r="L435" s="256"/>
      <c r="M435" s="256"/>
    </row>
    <row r="436" spans="2:13" x14ac:dyDescent="0.25">
      <c r="B436" s="266"/>
      <c r="C436" s="267"/>
      <c r="D436" s="267"/>
      <c r="E436" s="267"/>
      <c r="F436" s="268"/>
      <c r="G436" s="256"/>
      <c r="H436" s="256"/>
      <c r="I436" s="256"/>
      <c r="J436" s="256"/>
      <c r="K436" s="256"/>
      <c r="L436" s="256"/>
      <c r="M436" s="256"/>
    </row>
    <row r="437" spans="2:13" x14ac:dyDescent="0.25">
      <c r="B437" s="266"/>
      <c r="C437" s="267"/>
      <c r="D437" s="267"/>
      <c r="E437" s="267"/>
      <c r="F437" s="268"/>
      <c r="G437" s="256"/>
      <c r="H437" s="256"/>
      <c r="I437" s="256"/>
      <c r="J437" s="256"/>
      <c r="K437" s="256"/>
      <c r="L437" s="256"/>
      <c r="M437" s="256"/>
    </row>
    <row r="438" spans="2:13" x14ac:dyDescent="0.25">
      <c r="B438" s="266"/>
      <c r="C438" s="267"/>
      <c r="D438" s="267"/>
      <c r="E438" s="267"/>
      <c r="F438" s="268"/>
      <c r="G438" s="256"/>
      <c r="H438" s="256"/>
      <c r="I438" s="256"/>
      <c r="J438" s="256"/>
      <c r="K438" s="256"/>
      <c r="L438" s="256"/>
      <c r="M438" s="256"/>
    </row>
    <row r="439" spans="2:13" x14ac:dyDescent="0.25">
      <c r="B439" s="266"/>
      <c r="C439" s="267"/>
      <c r="D439" s="267"/>
      <c r="E439" s="267"/>
      <c r="F439" s="268"/>
      <c r="G439" s="256"/>
      <c r="H439" s="256"/>
      <c r="I439" s="256"/>
      <c r="J439" s="256"/>
      <c r="K439" s="256"/>
      <c r="L439" s="256"/>
      <c r="M439" s="256"/>
    </row>
    <row r="440" spans="2:13" x14ac:dyDescent="0.25">
      <c r="B440" s="266"/>
      <c r="C440" s="267"/>
      <c r="D440" s="267"/>
      <c r="E440" s="267"/>
      <c r="F440" s="268"/>
      <c r="G440" s="256"/>
      <c r="H440" s="256"/>
      <c r="I440" s="256"/>
      <c r="J440" s="256"/>
      <c r="K440" s="256"/>
      <c r="L440" s="256"/>
      <c r="M440" s="256"/>
    </row>
    <row r="441" spans="2:13" x14ac:dyDescent="0.25">
      <c r="B441" s="266"/>
      <c r="C441" s="267"/>
      <c r="D441" s="267"/>
      <c r="E441" s="267"/>
      <c r="F441" s="268"/>
      <c r="G441" s="256"/>
      <c r="H441" s="256"/>
      <c r="I441" s="256"/>
      <c r="J441" s="256"/>
      <c r="K441" s="256"/>
      <c r="L441" s="256"/>
      <c r="M441" s="256"/>
    </row>
    <row r="442" spans="2:13" x14ac:dyDescent="0.25">
      <c r="B442" s="266"/>
      <c r="C442" s="267"/>
      <c r="D442" s="267"/>
      <c r="E442" s="267"/>
      <c r="F442" s="268"/>
      <c r="G442" s="256"/>
      <c r="H442" s="256"/>
      <c r="I442" s="256"/>
      <c r="J442" s="256"/>
      <c r="K442" s="256"/>
      <c r="L442" s="256"/>
      <c r="M442" s="256"/>
    </row>
    <row r="443" spans="2:13" x14ac:dyDescent="0.25">
      <c r="B443" s="266"/>
      <c r="C443" s="267"/>
      <c r="D443" s="267"/>
      <c r="E443" s="267"/>
      <c r="F443" s="268"/>
      <c r="G443" s="256"/>
      <c r="H443" s="256"/>
      <c r="I443" s="256"/>
      <c r="J443" s="256"/>
      <c r="K443" s="256"/>
      <c r="L443" s="256"/>
      <c r="M443" s="256"/>
    </row>
    <row r="444" spans="2:13" x14ac:dyDescent="0.25">
      <c r="B444" s="266"/>
      <c r="C444" s="267"/>
      <c r="D444" s="267"/>
      <c r="E444" s="267"/>
      <c r="F444" s="268"/>
      <c r="G444" s="256"/>
      <c r="H444" s="256"/>
      <c r="I444" s="256"/>
      <c r="J444" s="256"/>
      <c r="K444" s="256"/>
      <c r="L444" s="256"/>
      <c r="M444" s="256"/>
    </row>
    <row r="445" spans="2:13" x14ac:dyDescent="0.25">
      <c r="B445" s="266"/>
      <c r="C445" s="267"/>
      <c r="D445" s="267"/>
      <c r="E445" s="267"/>
      <c r="F445" s="268"/>
      <c r="G445" s="256"/>
      <c r="H445" s="256"/>
      <c r="I445" s="256"/>
      <c r="J445" s="256"/>
      <c r="K445" s="256"/>
      <c r="L445" s="256"/>
      <c r="M445" s="256"/>
    </row>
    <row r="446" spans="2:13" x14ac:dyDescent="0.25">
      <c r="B446" s="266"/>
      <c r="C446" s="269"/>
      <c r="D446" s="267"/>
      <c r="E446" s="267"/>
      <c r="F446" s="268"/>
      <c r="G446" s="256"/>
      <c r="H446" s="256"/>
      <c r="I446" s="256"/>
      <c r="J446" s="256"/>
      <c r="K446" s="256"/>
      <c r="L446" s="256"/>
      <c r="M446" s="256"/>
    </row>
    <row r="447" spans="2:13" x14ac:dyDescent="0.25">
      <c r="B447" s="266"/>
      <c r="C447" s="270"/>
      <c r="D447" s="267"/>
      <c r="E447" s="267"/>
      <c r="F447" s="268"/>
      <c r="G447" s="256"/>
      <c r="H447" s="256"/>
      <c r="I447" s="256"/>
      <c r="J447" s="256"/>
      <c r="K447" s="256"/>
      <c r="L447" s="256"/>
      <c r="M447" s="256"/>
    </row>
    <row r="448" spans="2:13" x14ac:dyDescent="0.25">
      <c r="B448" s="266"/>
      <c r="C448" s="270"/>
      <c r="D448" s="267"/>
      <c r="E448" s="267"/>
      <c r="F448" s="268"/>
      <c r="G448" s="256"/>
      <c r="H448" s="256"/>
      <c r="I448" s="256"/>
      <c r="J448" s="256"/>
      <c r="K448" s="256"/>
      <c r="L448" s="256"/>
      <c r="M448" s="256"/>
    </row>
    <row r="449" spans="2:13" x14ac:dyDescent="0.25">
      <c r="B449" s="266"/>
      <c r="C449" s="270"/>
      <c r="D449" s="270"/>
      <c r="E449" s="267"/>
      <c r="F449" s="268"/>
      <c r="G449" s="256"/>
      <c r="H449" s="256"/>
      <c r="I449" s="256"/>
      <c r="J449" s="256"/>
      <c r="K449" s="256"/>
      <c r="L449" s="256"/>
      <c r="M449" s="256"/>
    </row>
    <row r="450" spans="2:13" x14ac:dyDescent="0.25">
      <c r="B450" s="266"/>
      <c r="C450" s="270"/>
      <c r="D450" s="270"/>
      <c r="E450" s="267"/>
      <c r="F450" s="268"/>
      <c r="G450" s="256"/>
      <c r="H450" s="256"/>
      <c r="I450" s="256"/>
      <c r="J450" s="256"/>
      <c r="K450" s="256"/>
      <c r="L450" s="256"/>
      <c r="M450" s="256"/>
    </row>
    <row r="451" spans="2:13" x14ac:dyDescent="0.25">
      <c r="B451" s="266"/>
      <c r="C451" s="270"/>
      <c r="D451" s="270"/>
      <c r="E451" s="267"/>
      <c r="F451" s="268"/>
      <c r="G451" s="256"/>
      <c r="H451" s="256"/>
      <c r="I451" s="256"/>
      <c r="J451" s="256"/>
      <c r="K451" s="256"/>
      <c r="L451" s="256"/>
      <c r="M451" s="256"/>
    </row>
    <row r="452" spans="2:13" x14ac:dyDescent="0.25">
      <c r="B452" s="266"/>
      <c r="C452" s="270"/>
      <c r="D452" s="270"/>
      <c r="E452" s="267"/>
      <c r="F452" s="268"/>
      <c r="G452" s="256"/>
      <c r="H452" s="256"/>
      <c r="I452" s="256"/>
      <c r="J452" s="256"/>
      <c r="K452" s="256"/>
      <c r="L452" s="256"/>
      <c r="M452" s="256"/>
    </row>
    <row r="453" spans="2:13" x14ac:dyDescent="0.25">
      <c r="B453" s="266"/>
      <c r="C453" s="270"/>
      <c r="D453" s="270"/>
      <c r="E453" s="267"/>
      <c r="F453" s="268"/>
      <c r="G453" s="256"/>
      <c r="H453" s="256"/>
      <c r="I453" s="256"/>
      <c r="J453" s="256"/>
      <c r="K453" s="256"/>
      <c r="L453" s="256"/>
      <c r="M453" s="256"/>
    </row>
    <row r="454" spans="2:13" x14ac:dyDescent="0.25">
      <c r="B454" s="266"/>
      <c r="C454" s="270"/>
      <c r="D454" s="270"/>
      <c r="E454" s="267"/>
      <c r="F454" s="268"/>
      <c r="G454" s="256"/>
      <c r="H454" s="256"/>
      <c r="I454" s="256"/>
      <c r="J454" s="256"/>
      <c r="K454" s="256"/>
      <c r="L454" s="256"/>
      <c r="M454" s="256"/>
    </row>
    <row r="455" spans="2:13" x14ac:dyDescent="0.25">
      <c r="B455" s="263"/>
      <c r="C455" s="263"/>
      <c r="D455" s="263"/>
      <c r="E455" s="263"/>
      <c r="F455" s="271"/>
      <c r="G455" s="256"/>
      <c r="H455" s="256"/>
      <c r="I455" s="256"/>
      <c r="J455" s="256"/>
      <c r="K455" s="256"/>
      <c r="L455" s="256"/>
      <c r="M455" s="256"/>
    </row>
    <row r="456" spans="2:13" x14ac:dyDescent="0.25">
      <c r="B456" s="256"/>
      <c r="C456" s="256"/>
      <c r="D456" s="256"/>
      <c r="E456" s="256"/>
      <c r="F456" s="256"/>
      <c r="G456" s="256"/>
      <c r="H456" s="256"/>
      <c r="I456" s="256"/>
      <c r="J456" s="256"/>
      <c r="K456" s="256"/>
      <c r="L456" s="256"/>
      <c r="M456" s="256"/>
    </row>
    <row r="457" spans="2:13" x14ac:dyDescent="0.25">
      <c r="B457" s="256"/>
      <c r="C457" s="256"/>
      <c r="D457" s="256"/>
      <c r="E457" s="256"/>
      <c r="F457" s="256"/>
      <c r="G457" s="256"/>
      <c r="H457" s="256"/>
      <c r="I457" s="256"/>
      <c r="J457" s="256"/>
      <c r="K457" s="256"/>
      <c r="L457" s="256"/>
      <c r="M457" s="256"/>
    </row>
  </sheetData>
  <mergeCells count="733">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0"/>
    <mergeCell ref="G21: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49">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19 B23 B27 B31 C446 B39 B43 B47 B51 B55 B59 B63 B67 B71 B75 B79 B83 B87 B91 B95 B99 B103 B107 B111 B115 B119 B123 B127 B131 B135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139"/>
    <dataValidation allowBlank="1" showInputMessage="1" showErrorMessage="1" promptTitle="Benefit #3- Payment in-kind" prompt="If there is a benefit #3 and it was paid in-kind, mark this box with an  x._x000a_" sqref="L417 L21 L25 L29 L33 L37 L41 L45 L49 L53 L57 L61 L65 L69 L73 L77 L81 L85 L89 L93 L97 L101 L105 L109 L113 L117 L121 L125 L129 L133 L137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141"/>
    <dataValidation allowBlank="1" showInputMessage="1" showErrorMessage="1" promptTitle="Benefit #2- Payment in-kind" prompt="If there is a benefit #2 and it was paid in-kind, mark this box with an  x._x000a_" sqref="L416 L20 L140 L28 L32 L36 L40 L44 L48 L52 L56 L60 L64 L68 L72 L76 L80 L84 L88 L92 L96 L100 L104 L108 L112 L116 L120 L124 L128 L132 L136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23:L24"/>
    <dataValidation allowBlank="1" showInputMessage="1" showErrorMessage="1" promptTitle="Benefit #1- Payment in-kind" prompt="If there is a benefit #1 and it was paid in-kind, mark this box with an  x._x000a_" sqref="L414:L415 L18:L19 L138:L139 L26:L27 L30:L31 L34:L35 L38:L39 L42:L43 L46:L47 L50:L51 L54:L55 L58:L59 L62:L63 L66:L67 L70:L71 L74:L75 L78:L79 L82:L83 L86:L87 L90:L91 L94:L95 L98:L99 L102:L103 L106:L107 L110:L111 L114:L115 L118:L119 L122:L123 L126:L127 L130:L131 L134:L135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22"/>
    <dataValidation allowBlank="1" showInputMessage="1" showErrorMessage="1" promptTitle="Benefit #3--Payment by Check" prompt="If there is a benefit #3 and it was paid by check, mark an x in this cell._x000a_" sqref="K417 K21 K25 K29 K33 K37 K41 K45 K49 K53 K57 K61 K65 K69 K73 K77 K81 K85 K89 K93 K97 K101 K105 K109 K113 K117 K121 K125 K129 K133 K137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141"/>
    <dataValidation allowBlank="1" showInputMessage="1" showErrorMessage="1" promptTitle="Benefit #2--Payment by Check" prompt="If there is a benefit #2 and it was paid by check, mark an x in this cell._x000a_" sqref="K416 K20 K24 K28 K32 K36 K40 K44 K48 K52 K56 K60 K64 K68 K72 K76 K80 K84 K88 K92 K96 K100 K104 K108 K112 K116 K120 K124 K128 K132 K136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140"/>
    <dataValidation allowBlank="1" showInputMessage="1" showErrorMessage="1" promptTitle="Benefit #1--Payment by Check" prompt="If there is a benefit #1 and it was paid by check, mark an x in this cell._x000a_" sqref="K414:K415 K18:K19 K22:K23 K26:K27 K30:K31 K34:K35 K38:K39 K42:K43 K46:K47 K50:K51 K54:K55 K58:K59 K62:K63 K66:K67 K70:K71 K74:K75 K78:K79 K82:K83 K86:K87 K90:K91 K94:K95 K98:K99 K102:K103 K106:K107 K110:K111 K114:K115 K118:K119 K122:K123 K126:K127 K130:K131 K134:K135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38:K139"/>
    <dataValidation allowBlank="1" showInputMessage="1" showErrorMessage="1" promptTitle="Benefit #3 Description" prompt="Benefit #3 description is listed here" sqref="J17 J413 J21 J25 J29 J33 J37 J41 J45 J49 J53 J57 J61 J65 J69 J73 J77 J81 J85 J89 J93 J97 J101 J105 J109 J113 J117 J121 J125 J129 J133 J137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141"/>
    <dataValidation allowBlank="1" showInputMessage="1" showErrorMessage="1" promptTitle="Benefit #3 Total Amount" prompt="The total amount of Benefit #3 is entered here." sqref="M417 M21 M25 M29 M33 M37 M41 M45 M49 M53 M57 M61 M65 M69 M73 M77 M81 M85 M89 M93 M97 M413 M105 M109 M113 M117 M121 M125 M129 M133 M137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141"/>
    <dataValidation allowBlank="1" showInputMessage="1" showErrorMessage="1" promptTitle="Benefit #2 Total Amount" prompt="The total amount of Benefit #2 is entered here." sqref="M416 M20 M24 M28 M32 M36 M40 M44 M48 M52 M56 M60 M64 M68 M72 M76 M80 M84 M88 M92 M96 M100:M101 M104 M108 M112 M116 M120 M124 M128 M132 M136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140"/>
    <dataValidation allowBlank="1" showInputMessage="1" showErrorMessage="1" promptTitle="Benefit #2 Description" prompt="Benefit #2 description is listed here" sqref="J16 J412 J20 J24 J28 J32 J36 J40 J44 J48 J52 J56 J60 J64 J68 J72 J76 J80 J84 J88 J92 J96 J100 J104 J108 J112 J116 J120 J124 J128 J132 J136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140"/>
    <dataValidation allowBlank="1" showInputMessage="1" showErrorMessage="1" promptTitle="Benefit #1 Total Amount" prompt="The total amount of Benefit #1 is entered here." sqref="M414:M415 M18:M19 M22:M23 M26:M27 M30:M31 M34:M35 M38:M39 M42:M43 M46:M47 M50:M51 M54:M55 M58:M59 M62:M63 M66:M67 M70:M71 M74:M75 M78:M79 M82:M83 M86:M87 M90:M91 M94:M95 M98:M99 M102:M103 M106:M107 M110:M111 M114:M115 M118:M119 M122:M123 M126:M127 M130:M131 M134:M135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38:M139"/>
    <dataValidation allowBlank="1" showInputMessage="1" showErrorMessage="1" promptTitle="Benefit#1 Description" prompt="Benefit Description for Entry #1 is listed here." sqref="J15 J410:J411 J18:J19 J22:J23 J26:J27 J30:J31 J34:J35 J38:J39 J42:J43 J46:J47 J50:J51 J54:J55 J58:J59 J62:J63 J66:J67 J70:J71 J74:J75 J78:J79 J82:J83 J86:J87 J90:J91 J94:J95 J98:J99 J102:J103 J106:J107 J110:J111 J114:J115 J118:J119 J122:J123 J126:J127 J130:J131 J134:J135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138:J139"/>
    <dataValidation allowBlank="1" showInputMessage="1" showErrorMessage="1" promptTitle="Travel Date(s)" prompt="List the dates of travel here expressed in the format MM/DD/YYYY-MM/DD/YYYY." sqref="F417 F21 F25 F29 F33 F37 F41 F45 F49 F53 F57 F61 F65 F69 F73 F77 F81 F85 F89 F93 F97 F101 F105 F109 F113 F117 F121 F125 F129 F133 F137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141"/>
    <dataValidation type="date" allowBlank="1" showInputMessage="1" showErrorMessage="1" errorTitle="Data Entry Error" error="Please enter date using MM/DD/YYYY" promptTitle="Event Ending Date" prompt="List Event ending date here using the format MM/DD/YYYY." sqref="D417 D21 D25 D29 D33 D37 D41 D45 D49 D53 D57 D61 D65 D69 D73 D77 D81 D85 D89 D93 D97 D101 D105 D109 D113 D117 D121 D125 D129 D133 D137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141">
      <formula1>40179</formula1>
      <formula2>73051</formula2>
    </dataValidation>
    <dataValidation allowBlank="1" showInputMessage="1" showErrorMessage="1" promptTitle="Event Sponsor" prompt="List the event sponsor here." sqref="C417 C21 C25 C29 C33 C37 C41 C45 C49 C53 C57 C61 C65 C69 C73 C77 C81 C85 C89 C93 C97 C101 C105 C109 C113 C117 C121 C125 C129 C133 C137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141"/>
    <dataValidation allowBlank="1" showInputMessage="1" showErrorMessage="1" promptTitle="Traveler Title" prompt="List traveler's title here." sqref="B417 B21 B25 B29 B33 B37 B41 B45 B49 B53 B57 B61 B65 B69 B73 B77 B81 B85 B89 B93 B97 B101 B105 B109 B113 B117 B121 B125 B129 B133 B137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141"/>
    <dataValidation allowBlank="1" showInputMessage="1" showErrorMessage="1" promptTitle="Location " prompt="List location of event here." sqref="F415 F19 F23 F27 F31 F35 F39 F43 F47 F51 F55 F59 F63 F67 F71 F75 F79 F83 F87 F91 F95 F99 F103 F107 F111 F115 F119 F123 F127 F131 F135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139"/>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27 D31 D35 D39 D43 D47 D51 D55 D59 D63 D67 D71 D75 D79 D83 D87 D91 D95 D99 D103 D107 D111 D115 D119 D123 D127 D131 D135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139">
      <formula1>40179</formula1>
      <formula2>73051</formula2>
    </dataValidation>
    <dataValidation allowBlank="1" showInputMessage="1" showErrorMessage="1" promptTitle="Event Description" prompt="Provide event description (e.g. title of the conference) here." sqref="C415 C19 C23 C27 C31 C35 C39 C43 C47 C51 C55 C59 C63 C67 C71 C75 C79 C83 C87 C91 C95 C99 C103 C107 C111 C115 C119 C123 C127 C131 C135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139"/>
    <dataValidation allowBlank="1" showInputMessage="1" showErrorMessage="1" promptTitle="Traveler Name " prompt="List traveler's first and last name here." sqref="B35"/>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 Source" prompt="List the benefit source here." sqref="G407:I407 G17:I17 G415:I415 G411:I411 G19:I19 G25:I25 G23:I23 G21:I21 G29:I29 G31:I31 G15:I15 G41:I41 G45:I45 G49:I49 G53:I53 G57:I57 G61:I61 G65:I65 G69:I69 G73:I73 G77:I77 G79:I79 G85:I85 G89:I89 G93:I93 G97:I97 G101:I101 G105:I105 G109:I109 G113:I113 G117:I117 G121:I121 G125:I125 G129:I129 G133:I133 G137:I137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7:I27 G33:I33 G35 G39:I39 G43:I43 G47:I47 G51:I51 G55:I55 G59:I59 G63:I63 G139:I139 G71:I71 G75:I75 G81:I81 G83:I83 G87:I87 G91:I91 G95:I95 G99:I99 G103:I103 G107:I107 G111:I111 G115:I115 G119:I119 G123:I123 G127:I127 G131:I131 G135:I135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41:I141 G67:I67"/>
  </dataValidations>
  <hyperlinks>
    <hyperlink ref="D11"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7"/>
  <sheetViews>
    <sheetView topLeftCell="A131" workbookViewId="0">
      <selection activeCell="S148" sqref="S148"/>
    </sheetView>
  </sheetViews>
  <sheetFormatPr defaultColWidth="8.88671875" defaultRowHeight="13.2" x14ac:dyDescent="0.25"/>
  <cols>
    <col min="1" max="1" width="3.88671875" style="73" customWidth="1"/>
    <col min="2" max="2" width="16.109375" style="73" customWidth="1"/>
    <col min="3" max="3" width="17.6640625" style="73" customWidth="1"/>
    <col min="4" max="4" width="14.44140625" style="73" customWidth="1"/>
    <col min="5" max="5" width="18.6640625" style="73" hidden="1" customWidth="1"/>
    <col min="6" max="6" width="17.109375" style="73" customWidth="1"/>
    <col min="7" max="7" width="3" style="73" customWidth="1"/>
    <col min="8" max="8" width="11.33203125" style="73" customWidth="1"/>
    <col min="9" max="9" width="3" style="73" customWidth="1"/>
    <col min="10" max="10" width="12.33203125" style="73" customWidth="1"/>
    <col min="11" max="11" width="9.109375" style="73" customWidth="1"/>
    <col min="12" max="12" width="8.88671875" style="73" customWidth="1"/>
    <col min="13" max="13" width="12.33203125" style="73" bestFit="1" customWidth="1"/>
    <col min="14" max="14" width="0.109375" style="73" customWidth="1"/>
    <col min="15" max="15" width="8.88671875" style="73"/>
    <col min="16" max="16" width="20.33203125" style="73" bestFit="1" customWidth="1"/>
    <col min="17" max="20" width="8.88671875" style="73"/>
    <col min="21" max="21" width="9.44140625" style="73" customWidth="1"/>
    <col min="22" max="22" width="13.6640625" style="47" customWidth="1"/>
    <col min="23" max="16384" width="8.88671875" style="73"/>
  </cols>
  <sheetData>
    <row r="1" spans="1:19" s="73" customFormat="1" hidden="1" x14ac:dyDescent="0.25"/>
    <row r="2" spans="1:19" s="73" customFormat="1" x14ac:dyDescent="0.25">
      <c r="J2" s="366" t="s">
        <v>26</v>
      </c>
      <c r="K2" s="367"/>
      <c r="L2" s="367"/>
      <c r="M2" s="367"/>
      <c r="P2" s="369"/>
      <c r="Q2" s="369"/>
      <c r="R2" s="369"/>
      <c r="S2" s="369"/>
    </row>
    <row r="3" spans="1:19" s="73" customFormat="1" x14ac:dyDescent="0.25">
      <c r="J3" s="367"/>
      <c r="K3" s="367"/>
      <c r="L3" s="367"/>
      <c r="M3" s="367"/>
      <c r="P3" s="370"/>
      <c r="Q3" s="370"/>
      <c r="R3" s="370"/>
      <c r="S3" s="370"/>
    </row>
    <row r="4" spans="1:19" s="73" customFormat="1" ht="13.8" thickBot="1" x14ac:dyDescent="0.3">
      <c r="A4" s="78"/>
      <c r="B4" s="78"/>
      <c r="C4" s="78"/>
      <c r="D4" s="78"/>
      <c r="E4" s="78"/>
      <c r="F4" s="78"/>
      <c r="G4" s="78"/>
      <c r="H4" s="78"/>
      <c r="I4" s="78"/>
      <c r="J4" s="368"/>
      <c r="K4" s="368"/>
      <c r="L4" s="368"/>
      <c r="M4" s="368"/>
      <c r="P4" s="371"/>
      <c r="Q4" s="371"/>
      <c r="R4" s="371"/>
      <c r="S4" s="371"/>
    </row>
    <row r="5" spans="1:19" s="73" customFormat="1" ht="30" customHeight="1" thickTop="1" thickBot="1" x14ac:dyDescent="0.3">
      <c r="A5" s="372" t="s">
        <v>61</v>
      </c>
      <c r="B5" s="373"/>
      <c r="C5" s="373"/>
      <c r="D5" s="373"/>
      <c r="E5" s="373"/>
      <c r="F5" s="373"/>
      <c r="G5" s="373"/>
      <c r="H5" s="373"/>
      <c r="I5" s="373"/>
      <c r="J5" s="373"/>
      <c r="K5" s="373"/>
      <c r="L5" s="373"/>
      <c r="M5" s="373"/>
      <c r="N5" s="16"/>
      <c r="O5" s="78"/>
      <c r="Q5" s="5"/>
    </row>
    <row r="6" spans="1:19" s="73" customFormat="1" ht="13.5" customHeight="1" thickTop="1" x14ac:dyDescent="0.25">
      <c r="A6" s="374" t="s">
        <v>5</v>
      </c>
      <c r="B6" s="376" t="s">
        <v>36</v>
      </c>
      <c r="C6" s="377"/>
      <c r="D6" s="377"/>
      <c r="E6" s="377"/>
      <c r="F6" s="377"/>
      <c r="G6" s="377"/>
      <c r="H6" s="377"/>
      <c r="I6" s="377"/>
      <c r="J6" s="378"/>
      <c r="K6" s="17" t="s">
        <v>14</v>
      </c>
      <c r="L6" s="17" t="s">
        <v>6</v>
      </c>
      <c r="M6" s="17" t="s">
        <v>13</v>
      </c>
      <c r="N6" s="6"/>
      <c r="O6" s="78"/>
    </row>
    <row r="7" spans="1:19" s="73" customFormat="1" ht="20.25" customHeight="1" thickBot="1" x14ac:dyDescent="0.3">
      <c r="A7" s="374"/>
      <c r="B7" s="379"/>
      <c r="C7" s="380"/>
      <c r="D7" s="380"/>
      <c r="E7" s="380"/>
      <c r="F7" s="380"/>
      <c r="G7" s="380"/>
      <c r="H7" s="380"/>
      <c r="I7" s="380"/>
      <c r="J7" s="381"/>
      <c r="K7" s="36">
        <v>1</v>
      </c>
      <c r="L7" s="37">
        <v>1</v>
      </c>
      <c r="M7" s="38">
        <v>2019</v>
      </c>
      <c r="N7" s="39"/>
      <c r="O7" s="78"/>
    </row>
    <row r="8" spans="1:19" s="73" customFormat="1" ht="27.75" customHeight="1" thickTop="1" thickBot="1" x14ac:dyDescent="0.3">
      <c r="A8" s="374"/>
      <c r="B8" s="382" t="s">
        <v>21</v>
      </c>
      <c r="C8" s="383"/>
      <c r="D8" s="383"/>
      <c r="E8" s="383"/>
      <c r="F8" s="383"/>
      <c r="G8" s="384"/>
      <c r="H8" s="384"/>
      <c r="I8" s="384"/>
      <c r="J8" s="384"/>
      <c r="K8" s="384"/>
      <c r="L8" s="383"/>
      <c r="M8" s="383"/>
      <c r="N8" s="385"/>
      <c r="O8" s="78"/>
    </row>
    <row r="9" spans="1:19" s="73" customFormat="1" ht="18" customHeight="1" thickTop="1" x14ac:dyDescent="0.3">
      <c r="A9" s="374"/>
      <c r="B9" s="386" t="s">
        <v>40</v>
      </c>
      <c r="C9" s="361"/>
      <c r="D9" s="361"/>
      <c r="E9" s="361"/>
      <c r="F9" s="361"/>
      <c r="G9" s="387"/>
      <c r="H9" s="344" t="str">
        <f>"REPORTING PERIOD: "&amp;Q422</f>
        <v>REPORTING PERIOD: OCTOBER 1, 2018- MARCH 31, 2019</v>
      </c>
      <c r="I9" s="347" t="s">
        <v>44</v>
      </c>
      <c r="J9" s="350" t="str">
        <f>"REPORTING PERIOD: "&amp;Q423</f>
        <v>REPORTING PERIOD: APRIL 1 - SEPTEMBER 30, 2019</v>
      </c>
      <c r="K9" s="353"/>
      <c r="L9" s="356" t="s">
        <v>4</v>
      </c>
      <c r="M9" s="357"/>
      <c r="N9" s="18"/>
      <c r="O9" s="15"/>
      <c r="P9" s="78"/>
    </row>
    <row r="10" spans="1:19" s="73" customFormat="1" ht="21" customHeight="1" x14ac:dyDescent="0.25">
      <c r="A10" s="374"/>
      <c r="B10" s="360" t="s">
        <v>60</v>
      </c>
      <c r="C10" s="361"/>
      <c r="D10" s="361"/>
      <c r="E10" s="361"/>
      <c r="F10" s="362"/>
      <c r="G10" s="388"/>
      <c r="H10" s="345"/>
      <c r="I10" s="348"/>
      <c r="J10" s="351"/>
      <c r="K10" s="354"/>
      <c r="L10" s="356"/>
      <c r="M10" s="357"/>
      <c r="N10" s="18"/>
      <c r="O10" s="15"/>
      <c r="P10" s="78"/>
    </row>
    <row r="11" spans="1:19" s="73" customFormat="1" ht="13.8" thickBot="1" x14ac:dyDescent="0.3">
      <c r="A11" s="374"/>
      <c r="B11" s="34" t="s">
        <v>15</v>
      </c>
      <c r="C11" s="35" t="s">
        <v>714</v>
      </c>
      <c r="D11" s="363" t="s">
        <v>715</v>
      </c>
      <c r="E11" s="364"/>
      <c r="F11" s="365"/>
      <c r="G11" s="389"/>
      <c r="H11" s="346"/>
      <c r="I11" s="349"/>
      <c r="J11" s="352"/>
      <c r="K11" s="355"/>
      <c r="L11" s="358"/>
      <c r="M11" s="359"/>
      <c r="N11" s="19"/>
      <c r="O11" s="15"/>
      <c r="P11" s="78"/>
    </row>
    <row r="12" spans="1:19" s="73" customFormat="1" ht="13.8" thickTop="1" x14ac:dyDescent="0.25">
      <c r="A12" s="374"/>
      <c r="B12" s="328" t="s">
        <v>20</v>
      </c>
      <c r="C12" s="330" t="s">
        <v>23</v>
      </c>
      <c r="D12" s="332" t="s">
        <v>16</v>
      </c>
      <c r="E12" s="334" t="s">
        <v>10</v>
      </c>
      <c r="F12" s="335"/>
      <c r="G12" s="338" t="s">
        <v>24</v>
      </c>
      <c r="H12" s="339"/>
      <c r="I12" s="340"/>
      <c r="J12" s="330" t="s">
        <v>25</v>
      </c>
      <c r="K12" s="390" t="s">
        <v>28</v>
      </c>
      <c r="L12" s="392" t="s">
        <v>27</v>
      </c>
      <c r="M12" s="332" t="s">
        <v>3</v>
      </c>
      <c r="N12" s="20"/>
      <c r="O12" s="78"/>
    </row>
    <row r="13" spans="1:19" s="73" customFormat="1" ht="34.5" customHeight="1" thickBot="1" x14ac:dyDescent="0.3">
      <c r="A13" s="375"/>
      <c r="B13" s="329"/>
      <c r="C13" s="331"/>
      <c r="D13" s="333"/>
      <c r="E13" s="336"/>
      <c r="F13" s="337"/>
      <c r="G13" s="341"/>
      <c r="H13" s="342"/>
      <c r="I13" s="343"/>
      <c r="J13" s="394"/>
      <c r="K13" s="391"/>
      <c r="L13" s="393"/>
      <c r="M13" s="394"/>
      <c r="N13" s="21"/>
      <c r="O13" s="78"/>
      <c r="S13" s="73" t="s">
        <v>47</v>
      </c>
    </row>
    <row r="14" spans="1:19" s="73" customFormat="1" ht="21.6" thickTop="1" thickBot="1" x14ac:dyDescent="0.3">
      <c r="A14" s="317" t="s">
        <v>7</v>
      </c>
      <c r="B14" s="76" t="s">
        <v>29</v>
      </c>
      <c r="C14" s="76" t="s">
        <v>31</v>
      </c>
      <c r="D14" s="76" t="s">
        <v>18</v>
      </c>
      <c r="E14" s="320" t="s">
        <v>33</v>
      </c>
      <c r="F14" s="320"/>
      <c r="G14" s="293" t="s">
        <v>24</v>
      </c>
      <c r="H14" s="294"/>
      <c r="I14" s="45"/>
      <c r="J14" s="52"/>
      <c r="K14" s="52"/>
      <c r="L14" s="52"/>
      <c r="M14" s="52"/>
      <c r="N14" s="2"/>
    </row>
    <row r="15" spans="1:19" s="73" customFormat="1" ht="21" customHeight="1" thickBot="1" x14ac:dyDescent="0.3">
      <c r="A15" s="318"/>
      <c r="B15" s="53" t="s">
        <v>42</v>
      </c>
      <c r="C15" s="53" t="s">
        <v>19</v>
      </c>
      <c r="D15" s="54">
        <v>40766</v>
      </c>
      <c r="E15" s="55"/>
      <c r="F15" s="56" t="s">
        <v>11</v>
      </c>
      <c r="G15" s="321" t="s">
        <v>35</v>
      </c>
      <c r="H15" s="322"/>
      <c r="I15" s="323"/>
      <c r="J15" s="40" t="s">
        <v>37</v>
      </c>
      <c r="K15" s="57"/>
      <c r="L15" s="58" t="s">
        <v>1</v>
      </c>
      <c r="M15" s="59">
        <v>280</v>
      </c>
      <c r="N15" s="2"/>
      <c r="O15" s="78"/>
    </row>
    <row r="16" spans="1:19" s="73" customFormat="1" ht="21" thickBot="1" x14ac:dyDescent="0.3">
      <c r="A16" s="318"/>
      <c r="B16" s="77" t="s">
        <v>30</v>
      </c>
      <c r="C16" s="77" t="s">
        <v>32</v>
      </c>
      <c r="D16" s="77" t="s">
        <v>17</v>
      </c>
      <c r="E16" s="324" t="s">
        <v>34</v>
      </c>
      <c r="F16" s="324"/>
      <c r="G16" s="325"/>
      <c r="H16" s="326"/>
      <c r="I16" s="327"/>
      <c r="J16" s="12" t="s">
        <v>38</v>
      </c>
      <c r="K16" s="58" t="s">
        <v>1</v>
      </c>
      <c r="L16" s="60"/>
      <c r="M16" s="61">
        <v>825</v>
      </c>
      <c r="N16" s="20"/>
    </row>
    <row r="17" spans="1:22" ht="13.8" thickBot="1" x14ac:dyDescent="0.3">
      <c r="A17" s="319"/>
      <c r="B17" s="62" t="s">
        <v>8</v>
      </c>
      <c r="C17" s="62" t="s">
        <v>9</v>
      </c>
      <c r="D17" s="54">
        <v>40767</v>
      </c>
      <c r="E17" s="63" t="s">
        <v>2</v>
      </c>
      <c r="F17" s="56" t="s">
        <v>12</v>
      </c>
      <c r="G17" s="302"/>
      <c r="H17" s="303"/>
      <c r="I17" s="304"/>
      <c r="J17" s="12" t="s">
        <v>39</v>
      </c>
      <c r="K17" s="64"/>
      <c r="L17" s="64" t="s">
        <v>1</v>
      </c>
      <c r="M17" s="65">
        <v>120</v>
      </c>
      <c r="N17" s="2"/>
      <c r="V17" s="73"/>
    </row>
    <row r="18" spans="1:22" ht="23.25" customHeight="1" thickTop="1" x14ac:dyDescent="0.25">
      <c r="A18" s="290">
        <f>1</f>
        <v>1</v>
      </c>
      <c r="B18" s="74" t="s">
        <v>29</v>
      </c>
      <c r="C18" s="74" t="s">
        <v>31</v>
      </c>
      <c r="D18" s="74" t="s">
        <v>18</v>
      </c>
      <c r="E18" s="293" t="s">
        <v>33</v>
      </c>
      <c r="F18" s="293"/>
      <c r="G18" s="309" t="s">
        <v>24</v>
      </c>
      <c r="H18" s="310"/>
      <c r="I18" s="311"/>
      <c r="J18" s="42" t="s">
        <v>0</v>
      </c>
      <c r="K18" s="43"/>
      <c r="L18" s="43"/>
      <c r="M18" s="44"/>
      <c r="N18" s="2"/>
      <c r="V18" s="48"/>
    </row>
    <row r="19" spans="1:22" ht="40.799999999999997" x14ac:dyDescent="0.25">
      <c r="A19" s="307"/>
      <c r="B19" s="7" t="s">
        <v>716</v>
      </c>
      <c r="C19" s="7" t="s">
        <v>717</v>
      </c>
      <c r="D19" s="4">
        <v>43532</v>
      </c>
      <c r="E19" s="7"/>
      <c r="F19" s="7" t="s">
        <v>256</v>
      </c>
      <c r="G19" s="295" t="s">
        <v>718</v>
      </c>
      <c r="H19" s="305"/>
      <c r="I19" s="306"/>
      <c r="J19" s="40" t="s">
        <v>37</v>
      </c>
      <c r="K19" s="40"/>
      <c r="L19" s="64" t="s">
        <v>44</v>
      </c>
      <c r="M19" s="171">
        <v>279</v>
      </c>
      <c r="N19" s="2"/>
      <c r="V19" s="49"/>
    </row>
    <row r="20" spans="1:22" ht="20.399999999999999" x14ac:dyDescent="0.25">
      <c r="A20" s="307"/>
      <c r="B20" s="75" t="s">
        <v>30</v>
      </c>
      <c r="C20" s="75" t="s">
        <v>32</v>
      </c>
      <c r="D20" s="75" t="s">
        <v>17</v>
      </c>
      <c r="E20" s="298" t="s">
        <v>34</v>
      </c>
      <c r="F20" s="298"/>
      <c r="G20" s="299"/>
      <c r="H20" s="300"/>
      <c r="I20" s="301"/>
      <c r="J20" s="12" t="s">
        <v>38</v>
      </c>
      <c r="K20" s="13"/>
      <c r="L20" s="64" t="s">
        <v>44</v>
      </c>
      <c r="M20" s="171">
        <v>592</v>
      </c>
      <c r="N20" s="2"/>
      <c r="V20" s="50"/>
    </row>
    <row r="21" spans="1:22" ht="13.8" thickBot="1" x14ac:dyDescent="0.3">
      <c r="A21" s="308"/>
      <c r="B21" s="8" t="s">
        <v>719</v>
      </c>
      <c r="C21" s="8" t="s">
        <v>718</v>
      </c>
      <c r="D21" s="80">
        <v>43532</v>
      </c>
      <c r="E21" s="10" t="s">
        <v>2</v>
      </c>
      <c r="F21" s="11" t="s">
        <v>741</v>
      </c>
      <c r="G21" s="314"/>
      <c r="H21" s="315"/>
      <c r="I21" s="316"/>
      <c r="J21" s="12" t="s">
        <v>39</v>
      </c>
      <c r="K21" s="13"/>
      <c r="L21" s="64"/>
      <c r="M21" s="171"/>
      <c r="N21" s="2"/>
      <c r="V21" s="50"/>
    </row>
    <row r="22" spans="1:22" ht="21.6" thickTop="1" thickBot="1" x14ac:dyDescent="0.3">
      <c r="A22" s="290">
        <f>A18+1</f>
        <v>2</v>
      </c>
      <c r="B22" s="74" t="s">
        <v>29</v>
      </c>
      <c r="C22" s="74" t="s">
        <v>31</v>
      </c>
      <c r="D22" s="74" t="s">
        <v>18</v>
      </c>
      <c r="E22" s="293" t="s">
        <v>33</v>
      </c>
      <c r="F22" s="293"/>
      <c r="G22" s="293" t="s">
        <v>24</v>
      </c>
      <c r="H22" s="294"/>
      <c r="I22" s="45"/>
      <c r="J22" s="42" t="s">
        <v>0</v>
      </c>
      <c r="K22" s="43"/>
      <c r="L22" s="43"/>
      <c r="M22" s="172"/>
      <c r="N22" s="2"/>
      <c r="V22" s="50"/>
    </row>
    <row r="23" spans="1:22" ht="41.4" thickBot="1" x14ac:dyDescent="0.3">
      <c r="A23" s="291"/>
      <c r="B23" s="7" t="s">
        <v>720</v>
      </c>
      <c r="C23" s="7" t="s">
        <v>717</v>
      </c>
      <c r="D23" s="4">
        <v>43532</v>
      </c>
      <c r="E23" s="7"/>
      <c r="F23" s="7" t="s">
        <v>256</v>
      </c>
      <c r="G23" s="295" t="s">
        <v>718</v>
      </c>
      <c r="H23" s="296"/>
      <c r="I23" s="297"/>
      <c r="J23" s="40" t="s">
        <v>37</v>
      </c>
      <c r="K23" s="85"/>
      <c r="L23" s="85" t="s">
        <v>44</v>
      </c>
      <c r="M23" s="173">
        <v>279</v>
      </c>
      <c r="N23" s="2"/>
      <c r="V23" s="50"/>
    </row>
    <row r="24" spans="1:22" ht="21" thickBot="1" x14ac:dyDescent="0.3">
      <c r="A24" s="291"/>
      <c r="B24" s="114" t="s">
        <v>30</v>
      </c>
      <c r="C24" s="114" t="s">
        <v>32</v>
      </c>
      <c r="D24" s="114" t="s">
        <v>17</v>
      </c>
      <c r="E24" s="298" t="s">
        <v>34</v>
      </c>
      <c r="F24" s="298"/>
      <c r="G24" s="299"/>
      <c r="H24" s="300"/>
      <c r="I24" s="301"/>
      <c r="J24" s="12" t="s">
        <v>38</v>
      </c>
      <c r="K24" s="86"/>
      <c r="L24" s="86" t="s">
        <v>44</v>
      </c>
      <c r="M24" s="174">
        <f>882+31</f>
        <v>913</v>
      </c>
      <c r="N24" s="2"/>
      <c r="V24" s="50"/>
    </row>
    <row r="25" spans="1:22" ht="13.8" thickBot="1" x14ac:dyDescent="0.3">
      <c r="A25" s="292"/>
      <c r="B25" s="8" t="s">
        <v>721</v>
      </c>
      <c r="C25" s="8" t="s">
        <v>718</v>
      </c>
      <c r="D25" s="80">
        <v>43532</v>
      </c>
      <c r="E25" s="10" t="s">
        <v>2</v>
      </c>
      <c r="F25" s="11" t="s">
        <v>741</v>
      </c>
      <c r="G25" s="302"/>
      <c r="H25" s="303"/>
      <c r="I25" s="304"/>
      <c r="J25" s="12" t="s">
        <v>39</v>
      </c>
      <c r="K25" s="86"/>
      <c r="L25" s="86"/>
      <c r="M25" s="174"/>
      <c r="N25" s="2"/>
      <c r="V25" s="50"/>
    </row>
    <row r="26" spans="1:22" ht="21.6" thickTop="1" thickBot="1" x14ac:dyDescent="0.3">
      <c r="A26" s="290">
        <f>A22+1</f>
        <v>3</v>
      </c>
      <c r="B26" s="74" t="s">
        <v>29</v>
      </c>
      <c r="C26" s="74" t="s">
        <v>31</v>
      </c>
      <c r="D26" s="74" t="s">
        <v>18</v>
      </c>
      <c r="E26" s="293" t="s">
        <v>33</v>
      </c>
      <c r="F26" s="293"/>
      <c r="G26" s="293" t="s">
        <v>24</v>
      </c>
      <c r="H26" s="294"/>
      <c r="I26" s="45"/>
      <c r="J26" s="42" t="s">
        <v>0</v>
      </c>
      <c r="K26" s="43"/>
      <c r="L26" s="43"/>
      <c r="M26" s="172"/>
      <c r="N26" s="2"/>
      <c r="V26" s="50"/>
    </row>
    <row r="27" spans="1:22" ht="41.4" thickBot="1" x14ac:dyDescent="0.3">
      <c r="A27" s="291"/>
      <c r="B27" s="7" t="s">
        <v>722</v>
      </c>
      <c r="C27" s="7" t="s">
        <v>717</v>
      </c>
      <c r="D27" s="4">
        <v>43532</v>
      </c>
      <c r="E27" s="7"/>
      <c r="F27" s="7" t="s">
        <v>256</v>
      </c>
      <c r="G27" s="295" t="s">
        <v>718</v>
      </c>
      <c r="H27" s="296"/>
      <c r="I27" s="297"/>
      <c r="J27" s="40" t="s">
        <v>37</v>
      </c>
      <c r="K27" s="85"/>
      <c r="L27" s="85" t="s">
        <v>1</v>
      </c>
      <c r="M27" s="173">
        <v>279</v>
      </c>
      <c r="N27" s="2"/>
      <c r="V27" s="50"/>
    </row>
    <row r="28" spans="1:22" ht="21" thickBot="1" x14ac:dyDescent="0.3">
      <c r="A28" s="291"/>
      <c r="B28" s="114" t="s">
        <v>30</v>
      </c>
      <c r="C28" s="114" t="s">
        <v>32</v>
      </c>
      <c r="D28" s="114" t="s">
        <v>17</v>
      </c>
      <c r="E28" s="298" t="s">
        <v>34</v>
      </c>
      <c r="F28" s="298"/>
      <c r="G28" s="299"/>
      <c r="H28" s="300"/>
      <c r="I28" s="301"/>
      <c r="J28" s="12" t="s">
        <v>38</v>
      </c>
      <c r="K28" s="86"/>
      <c r="L28" s="86" t="s">
        <v>44</v>
      </c>
      <c r="M28" s="174">
        <v>845</v>
      </c>
      <c r="N28" s="2"/>
      <c r="V28" s="50"/>
    </row>
    <row r="29" spans="1:22" ht="13.8" thickBot="1" x14ac:dyDescent="0.3">
      <c r="A29" s="292"/>
      <c r="B29" s="8" t="s">
        <v>719</v>
      </c>
      <c r="C29" s="8" t="s">
        <v>718</v>
      </c>
      <c r="D29" s="80">
        <v>43532</v>
      </c>
      <c r="E29" s="10" t="s">
        <v>2</v>
      </c>
      <c r="F29" s="169" t="s">
        <v>741</v>
      </c>
      <c r="G29" s="302"/>
      <c r="H29" s="303"/>
      <c r="I29" s="304"/>
      <c r="J29" s="12" t="s">
        <v>39</v>
      </c>
      <c r="K29" s="86"/>
      <c r="L29" s="86"/>
      <c r="M29" s="174"/>
      <c r="N29" s="2"/>
      <c r="V29" s="50"/>
    </row>
    <row r="30" spans="1:22" ht="21.6" thickTop="1" thickBot="1" x14ac:dyDescent="0.3">
      <c r="A30" s="290">
        <f t="shared" ref="A30" si="0">A26+1</f>
        <v>4</v>
      </c>
      <c r="B30" s="74" t="s">
        <v>29</v>
      </c>
      <c r="C30" s="74" t="s">
        <v>31</v>
      </c>
      <c r="D30" s="74" t="s">
        <v>18</v>
      </c>
      <c r="E30" s="293" t="s">
        <v>33</v>
      </c>
      <c r="F30" s="293"/>
      <c r="G30" s="293" t="s">
        <v>24</v>
      </c>
      <c r="H30" s="294"/>
      <c r="I30" s="45"/>
      <c r="J30" s="42" t="s">
        <v>0</v>
      </c>
      <c r="K30" s="43"/>
      <c r="L30" s="43"/>
      <c r="M30" s="172"/>
      <c r="N30" s="2"/>
      <c r="V30" s="50"/>
    </row>
    <row r="31" spans="1:22" ht="34.799999999999997" thickBot="1" x14ac:dyDescent="0.3">
      <c r="A31" s="291"/>
      <c r="B31" s="7" t="s">
        <v>723</v>
      </c>
      <c r="C31" s="166" t="s">
        <v>724</v>
      </c>
      <c r="D31" s="4">
        <v>43522</v>
      </c>
      <c r="E31" s="7"/>
      <c r="F31" s="7" t="s">
        <v>725</v>
      </c>
      <c r="G31" s="295" t="s">
        <v>726</v>
      </c>
      <c r="H31" s="296"/>
      <c r="I31" s="297"/>
      <c r="J31" s="40" t="s">
        <v>37</v>
      </c>
      <c r="K31" s="85"/>
      <c r="L31" s="85" t="s">
        <v>44</v>
      </c>
      <c r="M31" s="173">
        <v>290</v>
      </c>
      <c r="N31" s="2"/>
      <c r="V31" s="50"/>
    </row>
    <row r="32" spans="1:22" ht="21" thickBot="1" x14ac:dyDescent="0.3">
      <c r="A32" s="291"/>
      <c r="B32" s="114" t="s">
        <v>30</v>
      </c>
      <c r="C32" s="114" t="s">
        <v>32</v>
      </c>
      <c r="D32" s="114" t="s">
        <v>17</v>
      </c>
      <c r="E32" s="298" t="s">
        <v>34</v>
      </c>
      <c r="F32" s="298"/>
      <c r="G32" s="299"/>
      <c r="H32" s="300"/>
      <c r="I32" s="301"/>
      <c r="J32" s="12" t="s">
        <v>38</v>
      </c>
      <c r="K32" s="86" t="s">
        <v>44</v>
      </c>
      <c r="L32" s="86"/>
      <c r="M32" s="174">
        <v>931</v>
      </c>
      <c r="N32" s="2"/>
      <c r="V32" s="50"/>
    </row>
    <row r="33" spans="1:22" ht="57.6" thickBot="1" x14ac:dyDescent="0.3">
      <c r="A33" s="292"/>
      <c r="B33" s="8" t="s">
        <v>1231</v>
      </c>
      <c r="C33" s="166" t="s">
        <v>727</v>
      </c>
      <c r="D33" s="80">
        <v>43523</v>
      </c>
      <c r="E33" s="10"/>
      <c r="F33" s="11" t="s">
        <v>740</v>
      </c>
      <c r="G33" s="302"/>
      <c r="H33" s="303"/>
      <c r="I33" s="304"/>
      <c r="J33" s="12" t="s">
        <v>39</v>
      </c>
      <c r="K33" s="86"/>
      <c r="L33" s="86"/>
      <c r="M33" s="174"/>
      <c r="N33" s="2"/>
      <c r="V33" s="50"/>
    </row>
    <row r="34" spans="1:22" ht="21.6" thickTop="1" thickBot="1" x14ac:dyDescent="0.3">
      <c r="A34" s="290">
        <f t="shared" ref="A34" si="1">A30+1</f>
        <v>5</v>
      </c>
      <c r="B34" s="74" t="s">
        <v>29</v>
      </c>
      <c r="C34" s="74" t="s">
        <v>31</v>
      </c>
      <c r="D34" s="74" t="s">
        <v>18</v>
      </c>
      <c r="E34" s="293" t="s">
        <v>33</v>
      </c>
      <c r="F34" s="293"/>
      <c r="G34" s="293" t="s">
        <v>24</v>
      </c>
      <c r="H34" s="294"/>
      <c r="I34" s="45"/>
      <c r="J34" s="42" t="s">
        <v>0</v>
      </c>
      <c r="K34" s="43"/>
      <c r="L34" s="43"/>
      <c r="M34" s="172"/>
      <c r="N34" s="2"/>
      <c r="V34" s="50"/>
    </row>
    <row r="35" spans="1:22" ht="21" thickBot="1" x14ac:dyDescent="0.3">
      <c r="A35" s="291"/>
      <c r="B35" s="7" t="s">
        <v>728</v>
      </c>
      <c r="C35" s="7" t="s">
        <v>729</v>
      </c>
      <c r="D35" s="4">
        <v>43584</v>
      </c>
      <c r="E35" s="7"/>
      <c r="F35" s="7" t="s">
        <v>730</v>
      </c>
      <c r="G35" s="295" t="s">
        <v>731</v>
      </c>
      <c r="H35" s="296"/>
      <c r="I35" s="297"/>
      <c r="J35" s="40" t="s">
        <v>37</v>
      </c>
      <c r="K35" s="85"/>
      <c r="L35" s="85" t="s">
        <v>44</v>
      </c>
      <c r="M35" s="173">
        <v>664</v>
      </c>
      <c r="N35" s="2"/>
      <c r="V35" s="50"/>
    </row>
    <row r="36" spans="1:22" ht="13.8" thickBot="1" x14ac:dyDescent="0.3">
      <c r="A36" s="291"/>
      <c r="B36" s="114" t="s">
        <v>30</v>
      </c>
      <c r="C36" s="114" t="s">
        <v>32</v>
      </c>
      <c r="D36" s="114"/>
      <c r="E36" s="298" t="s">
        <v>34</v>
      </c>
      <c r="F36" s="298"/>
      <c r="G36" s="299"/>
      <c r="H36" s="300"/>
      <c r="I36" s="301"/>
      <c r="J36" s="12" t="s">
        <v>38</v>
      </c>
      <c r="K36" s="86"/>
      <c r="L36" s="86" t="s">
        <v>44</v>
      </c>
      <c r="M36" s="174">
        <v>2131</v>
      </c>
      <c r="N36" s="2"/>
      <c r="V36" s="50"/>
    </row>
    <row r="37" spans="1:22" ht="31.2" thickBot="1" x14ac:dyDescent="0.3">
      <c r="A37" s="292"/>
      <c r="B37" s="8" t="s">
        <v>1231</v>
      </c>
      <c r="C37" s="7" t="s">
        <v>732</v>
      </c>
      <c r="D37" s="80">
        <v>43589</v>
      </c>
      <c r="E37" s="10" t="s">
        <v>2</v>
      </c>
      <c r="F37" s="11" t="s">
        <v>742</v>
      </c>
      <c r="G37" s="302"/>
      <c r="H37" s="303"/>
      <c r="I37" s="304"/>
      <c r="J37" s="12" t="s">
        <v>39</v>
      </c>
      <c r="K37" s="86"/>
      <c r="L37" s="86"/>
      <c r="M37" s="174"/>
      <c r="N37" s="2"/>
      <c r="V37" s="50"/>
    </row>
    <row r="38" spans="1:22" ht="21.6" thickTop="1" thickBot="1" x14ac:dyDescent="0.3">
      <c r="A38" s="290">
        <f t="shared" ref="A38" si="2">A34+1</f>
        <v>6</v>
      </c>
      <c r="B38" s="74" t="s">
        <v>29</v>
      </c>
      <c r="C38" s="74" t="s">
        <v>31</v>
      </c>
      <c r="D38" s="74" t="s">
        <v>18</v>
      </c>
      <c r="E38" s="293" t="s">
        <v>33</v>
      </c>
      <c r="F38" s="293"/>
      <c r="G38" s="293" t="s">
        <v>24</v>
      </c>
      <c r="H38" s="294"/>
      <c r="I38" s="45"/>
      <c r="J38" s="42" t="s">
        <v>0</v>
      </c>
      <c r="K38" s="43"/>
      <c r="L38" s="43"/>
      <c r="M38" s="172"/>
      <c r="N38" s="2"/>
      <c r="V38" s="50"/>
    </row>
    <row r="39" spans="1:22" ht="21" thickBot="1" x14ac:dyDescent="0.3">
      <c r="A39" s="291"/>
      <c r="B39" s="7" t="s">
        <v>733</v>
      </c>
      <c r="C39" s="7" t="s">
        <v>1642</v>
      </c>
      <c r="D39" s="4">
        <v>43640</v>
      </c>
      <c r="E39" s="7"/>
      <c r="F39" s="7" t="s">
        <v>734</v>
      </c>
      <c r="G39" s="426" t="s">
        <v>735</v>
      </c>
      <c r="H39" s="427"/>
      <c r="I39" s="428"/>
      <c r="J39" s="40" t="s">
        <v>37</v>
      </c>
      <c r="K39" s="85"/>
      <c r="L39" s="85" t="s">
        <v>44</v>
      </c>
      <c r="M39" s="173">
        <v>2270</v>
      </c>
      <c r="N39" s="2"/>
      <c r="V39" s="50"/>
    </row>
    <row r="40" spans="1:22" ht="21" thickBot="1" x14ac:dyDescent="0.3">
      <c r="A40" s="291"/>
      <c r="B40" s="114" t="s">
        <v>30</v>
      </c>
      <c r="C40" s="114" t="s">
        <v>32</v>
      </c>
      <c r="D40" s="114" t="s">
        <v>17</v>
      </c>
      <c r="E40" s="298" t="s">
        <v>34</v>
      </c>
      <c r="F40" s="298"/>
      <c r="G40" s="299"/>
      <c r="H40" s="300"/>
      <c r="I40" s="301"/>
      <c r="J40" s="12" t="s">
        <v>38</v>
      </c>
      <c r="K40" s="86"/>
      <c r="L40" s="86" t="s">
        <v>44</v>
      </c>
      <c r="M40" s="174">
        <v>899</v>
      </c>
      <c r="N40" s="2"/>
      <c r="V40" s="50"/>
    </row>
    <row r="41" spans="1:22" ht="13.8" thickBot="1" x14ac:dyDescent="0.3">
      <c r="A41" s="292"/>
      <c r="B41" s="8" t="s">
        <v>392</v>
      </c>
      <c r="C41" s="7" t="s">
        <v>735</v>
      </c>
      <c r="D41" s="80">
        <v>43647</v>
      </c>
      <c r="E41" s="10"/>
      <c r="F41" s="11" t="s">
        <v>739</v>
      </c>
      <c r="G41" s="302"/>
      <c r="H41" s="303"/>
      <c r="I41" s="304"/>
      <c r="J41" s="12" t="s">
        <v>39</v>
      </c>
      <c r="K41" s="86"/>
      <c r="L41" s="86"/>
      <c r="M41" s="174"/>
      <c r="N41" s="2"/>
      <c r="V41" s="50"/>
    </row>
    <row r="42" spans="1:22" ht="21.6" thickTop="1" thickBot="1" x14ac:dyDescent="0.3">
      <c r="A42" s="290">
        <f t="shared" ref="A42" si="3">A38+1</f>
        <v>7</v>
      </c>
      <c r="B42" s="74" t="s">
        <v>29</v>
      </c>
      <c r="C42" s="74" t="s">
        <v>31</v>
      </c>
      <c r="D42" s="74" t="s">
        <v>18</v>
      </c>
      <c r="E42" s="293" t="s">
        <v>33</v>
      </c>
      <c r="F42" s="293"/>
      <c r="G42" s="293" t="s">
        <v>24</v>
      </c>
      <c r="H42" s="294"/>
      <c r="I42" s="45"/>
      <c r="J42" s="42" t="s">
        <v>0</v>
      </c>
      <c r="K42" s="43"/>
      <c r="L42" s="43"/>
      <c r="M42" s="172"/>
      <c r="N42" s="2"/>
      <c r="V42" s="50"/>
    </row>
    <row r="43" spans="1:22" ht="21" thickBot="1" x14ac:dyDescent="0.3">
      <c r="A43" s="291"/>
      <c r="B43" s="7" t="s">
        <v>736</v>
      </c>
      <c r="C43" s="8" t="s">
        <v>737</v>
      </c>
      <c r="D43" s="4">
        <v>43566</v>
      </c>
      <c r="E43" s="7"/>
      <c r="F43" s="7" t="s">
        <v>725</v>
      </c>
      <c r="G43" s="295" t="s">
        <v>829</v>
      </c>
      <c r="H43" s="305"/>
      <c r="I43" s="306"/>
      <c r="J43" s="40" t="s">
        <v>37</v>
      </c>
      <c r="K43" s="85"/>
      <c r="L43" s="85" t="s">
        <v>1</v>
      </c>
      <c r="M43" s="173">
        <v>348</v>
      </c>
      <c r="N43" s="2"/>
      <c r="V43" s="50"/>
    </row>
    <row r="44" spans="1:22" ht="13.8" thickBot="1" x14ac:dyDescent="0.3">
      <c r="A44" s="291"/>
      <c r="B44" s="114" t="s">
        <v>30</v>
      </c>
      <c r="C44" s="114"/>
      <c r="D44" s="168"/>
      <c r="E44" s="298" t="s">
        <v>34</v>
      </c>
      <c r="F44" s="298"/>
      <c r="G44" s="299"/>
      <c r="H44" s="300"/>
      <c r="I44" s="301"/>
      <c r="J44" s="12" t="s">
        <v>38</v>
      </c>
      <c r="K44" s="86"/>
      <c r="L44" s="86" t="s">
        <v>1</v>
      </c>
      <c r="M44" s="174">
        <v>85</v>
      </c>
      <c r="N44" s="2"/>
      <c r="V44" s="50"/>
    </row>
    <row r="45" spans="1:22" ht="13.8" thickBot="1" x14ac:dyDescent="0.3">
      <c r="A45" s="292"/>
      <c r="B45" s="8" t="s">
        <v>151</v>
      </c>
      <c r="C45" s="8" t="s">
        <v>829</v>
      </c>
      <c r="D45" s="80">
        <v>43568</v>
      </c>
      <c r="E45" s="10" t="s">
        <v>2</v>
      </c>
      <c r="F45" s="11" t="s">
        <v>738</v>
      </c>
      <c r="G45" s="302"/>
      <c r="H45" s="303"/>
      <c r="I45" s="304"/>
      <c r="J45" s="12" t="s">
        <v>39</v>
      </c>
      <c r="K45" s="86"/>
      <c r="L45" s="86" t="s">
        <v>44</v>
      </c>
      <c r="M45" s="174">
        <v>46</v>
      </c>
      <c r="N45" s="2"/>
      <c r="V45" s="50"/>
    </row>
    <row r="46" spans="1:22" ht="21.6" thickTop="1" thickBot="1" x14ac:dyDescent="0.3">
      <c r="A46" s="290">
        <f t="shared" ref="A46" si="4">A42+1</f>
        <v>8</v>
      </c>
      <c r="B46" s="74" t="s">
        <v>29</v>
      </c>
      <c r="C46" s="74" t="s">
        <v>31</v>
      </c>
      <c r="D46" s="74" t="s">
        <v>18</v>
      </c>
      <c r="E46" s="293" t="s">
        <v>33</v>
      </c>
      <c r="F46" s="293"/>
      <c r="G46" s="293" t="s">
        <v>24</v>
      </c>
      <c r="H46" s="294"/>
      <c r="I46" s="45"/>
      <c r="J46" s="42" t="s">
        <v>0</v>
      </c>
      <c r="K46" s="43"/>
      <c r="L46" s="43"/>
      <c r="M46" s="172"/>
      <c r="N46" s="2"/>
      <c r="V46" s="50"/>
    </row>
    <row r="47" spans="1:22" ht="41.4" thickBot="1" x14ac:dyDescent="0.3">
      <c r="A47" s="291"/>
      <c r="B47" s="7" t="s">
        <v>743</v>
      </c>
      <c r="C47" s="7" t="s">
        <v>717</v>
      </c>
      <c r="D47" s="4">
        <v>43532</v>
      </c>
      <c r="E47" s="7"/>
      <c r="F47" s="7" t="s">
        <v>256</v>
      </c>
      <c r="G47" s="295" t="s">
        <v>718</v>
      </c>
      <c r="H47" s="305"/>
      <c r="I47" s="306"/>
      <c r="J47" s="40" t="s">
        <v>37</v>
      </c>
      <c r="K47" s="85"/>
      <c r="L47" s="85" t="s">
        <v>44</v>
      </c>
      <c r="M47" s="173">
        <v>279</v>
      </c>
      <c r="N47" s="2"/>
      <c r="V47" s="50"/>
    </row>
    <row r="48" spans="1:22" ht="21" thickBot="1" x14ac:dyDescent="0.3">
      <c r="A48" s="291"/>
      <c r="B48" s="114" t="s">
        <v>30</v>
      </c>
      <c r="C48" s="114" t="s">
        <v>32</v>
      </c>
      <c r="D48" s="114" t="s">
        <v>17</v>
      </c>
      <c r="E48" s="298" t="s">
        <v>34</v>
      </c>
      <c r="F48" s="298"/>
      <c r="G48" s="299"/>
      <c r="H48" s="300"/>
      <c r="I48" s="301"/>
      <c r="J48" s="12" t="s">
        <v>38</v>
      </c>
      <c r="K48" s="86"/>
      <c r="L48" s="86" t="s">
        <v>44</v>
      </c>
      <c r="M48" s="174">
        <v>592</v>
      </c>
      <c r="N48" s="2"/>
      <c r="V48" s="50"/>
    </row>
    <row r="49" spans="1:22" ht="13.8" thickBot="1" x14ac:dyDescent="0.3">
      <c r="A49" s="292"/>
      <c r="B49" s="8" t="s">
        <v>719</v>
      </c>
      <c r="C49" s="8" t="s">
        <v>718</v>
      </c>
      <c r="D49" s="80">
        <v>43532</v>
      </c>
      <c r="E49" s="10" t="s">
        <v>2</v>
      </c>
      <c r="F49" s="11" t="s">
        <v>741</v>
      </c>
      <c r="G49" s="302"/>
      <c r="H49" s="303"/>
      <c r="I49" s="304"/>
      <c r="J49" s="12" t="s">
        <v>39</v>
      </c>
      <c r="K49" s="86"/>
      <c r="L49" s="86"/>
      <c r="M49" s="174"/>
      <c r="N49" s="2"/>
      <c r="V49" s="50"/>
    </row>
    <row r="50" spans="1:22" ht="21.6" thickTop="1" thickBot="1" x14ac:dyDescent="0.3">
      <c r="A50" s="290">
        <f t="shared" ref="A50" si="5">A46+1</f>
        <v>9</v>
      </c>
      <c r="B50" s="74" t="s">
        <v>29</v>
      </c>
      <c r="C50" s="74" t="s">
        <v>31</v>
      </c>
      <c r="D50" s="74" t="s">
        <v>18</v>
      </c>
      <c r="E50" s="293" t="s">
        <v>33</v>
      </c>
      <c r="F50" s="293"/>
      <c r="G50" s="293" t="s">
        <v>24</v>
      </c>
      <c r="H50" s="294"/>
      <c r="I50" s="45"/>
      <c r="J50" s="42" t="s">
        <v>0</v>
      </c>
      <c r="K50" s="43"/>
      <c r="L50" s="43"/>
      <c r="M50" s="172"/>
      <c r="N50" s="2"/>
      <c r="V50" s="50"/>
    </row>
    <row r="51" spans="1:22" ht="41.4" thickBot="1" x14ac:dyDescent="0.3">
      <c r="A51" s="291"/>
      <c r="B51" s="7" t="s">
        <v>744</v>
      </c>
      <c r="C51" s="7" t="s">
        <v>1513</v>
      </c>
      <c r="D51" s="4">
        <v>43532</v>
      </c>
      <c r="E51" s="7"/>
      <c r="F51" s="7" t="s">
        <v>256</v>
      </c>
      <c r="G51" s="295" t="s">
        <v>718</v>
      </c>
      <c r="H51" s="296"/>
      <c r="I51" s="297"/>
      <c r="J51" s="40" t="s">
        <v>37</v>
      </c>
      <c r="K51" s="85"/>
      <c r="L51" s="85" t="s">
        <v>44</v>
      </c>
      <c r="M51" s="173">
        <v>279</v>
      </c>
      <c r="N51" s="2"/>
      <c r="V51" s="50"/>
    </row>
    <row r="52" spans="1:22" ht="21" thickBot="1" x14ac:dyDescent="0.3">
      <c r="A52" s="291"/>
      <c r="B52" s="114" t="s">
        <v>30</v>
      </c>
      <c r="C52" s="114" t="s">
        <v>32</v>
      </c>
      <c r="D52" s="114" t="s">
        <v>17</v>
      </c>
      <c r="E52" s="298" t="s">
        <v>34</v>
      </c>
      <c r="F52" s="298"/>
      <c r="G52" s="299"/>
      <c r="H52" s="300"/>
      <c r="I52" s="301"/>
      <c r="J52" s="12" t="s">
        <v>38</v>
      </c>
      <c r="K52" s="86"/>
      <c r="L52" s="86" t="s">
        <v>44</v>
      </c>
      <c r="M52" s="174">
        <v>592</v>
      </c>
      <c r="N52" s="2"/>
      <c r="V52" s="50"/>
    </row>
    <row r="53" spans="1:22" ht="13.8" thickBot="1" x14ac:dyDescent="0.3">
      <c r="A53" s="292"/>
      <c r="B53" s="8" t="s">
        <v>719</v>
      </c>
      <c r="C53" s="8" t="s">
        <v>718</v>
      </c>
      <c r="D53" s="80">
        <v>43532</v>
      </c>
      <c r="E53" s="10" t="s">
        <v>2</v>
      </c>
      <c r="F53" s="11" t="s">
        <v>741</v>
      </c>
      <c r="G53" s="302"/>
      <c r="H53" s="303"/>
      <c r="I53" s="304"/>
      <c r="J53" s="12" t="s">
        <v>39</v>
      </c>
      <c r="K53" s="86"/>
      <c r="L53" s="86"/>
      <c r="M53" s="174"/>
      <c r="N53" s="2"/>
      <c r="V53" s="50"/>
    </row>
    <row r="54" spans="1:22" ht="21.6" thickTop="1" thickBot="1" x14ac:dyDescent="0.3">
      <c r="A54" s="290">
        <f t="shared" ref="A54" si="6">A50+1</f>
        <v>10</v>
      </c>
      <c r="B54" s="74" t="s">
        <v>29</v>
      </c>
      <c r="C54" s="74" t="s">
        <v>31</v>
      </c>
      <c r="D54" s="74" t="s">
        <v>18</v>
      </c>
      <c r="E54" s="293" t="s">
        <v>33</v>
      </c>
      <c r="F54" s="293"/>
      <c r="G54" s="293" t="s">
        <v>24</v>
      </c>
      <c r="H54" s="294"/>
      <c r="I54" s="45"/>
      <c r="J54" s="42" t="s">
        <v>0</v>
      </c>
      <c r="K54" s="43"/>
      <c r="L54" s="43"/>
      <c r="M54" s="172"/>
      <c r="N54" s="2"/>
      <c r="V54" s="50"/>
    </row>
    <row r="55" spans="1:22" ht="34.799999999999997" thickBot="1" x14ac:dyDescent="0.3">
      <c r="A55" s="291"/>
      <c r="B55" s="7" t="s">
        <v>745</v>
      </c>
      <c r="C55" s="166" t="s">
        <v>1514</v>
      </c>
      <c r="D55" s="4">
        <v>43661</v>
      </c>
      <c r="E55" s="7"/>
      <c r="F55" s="7" t="s">
        <v>746</v>
      </c>
      <c r="G55" s="295" t="s">
        <v>747</v>
      </c>
      <c r="H55" s="296"/>
      <c r="I55" s="297"/>
      <c r="J55" s="40" t="s">
        <v>37</v>
      </c>
      <c r="K55" s="85"/>
      <c r="L55" s="85" t="s">
        <v>1</v>
      </c>
      <c r="M55" s="173">
        <v>432</v>
      </c>
      <c r="N55" s="2"/>
      <c r="P55" s="1"/>
      <c r="V55" s="50"/>
    </row>
    <row r="56" spans="1:22" ht="21" thickBot="1" x14ac:dyDescent="0.3">
      <c r="A56" s="291"/>
      <c r="B56" s="114" t="s">
        <v>30</v>
      </c>
      <c r="C56" s="114" t="s">
        <v>32</v>
      </c>
      <c r="D56" s="114" t="s">
        <v>17</v>
      </c>
      <c r="E56" s="298" t="s">
        <v>34</v>
      </c>
      <c r="F56" s="298"/>
      <c r="G56" s="299"/>
      <c r="H56" s="300"/>
      <c r="I56" s="301"/>
      <c r="J56" s="12" t="s">
        <v>38</v>
      </c>
      <c r="K56" s="86"/>
      <c r="L56" s="86" t="s">
        <v>44</v>
      </c>
      <c r="M56" s="174">
        <v>655</v>
      </c>
      <c r="N56" s="2"/>
      <c r="V56" s="50"/>
    </row>
    <row r="57" spans="1:22" s="1" customFormat="1" ht="21" thickBot="1" x14ac:dyDescent="0.3">
      <c r="A57" s="292"/>
      <c r="B57" s="188" t="s">
        <v>1231</v>
      </c>
      <c r="C57" s="166" t="s">
        <v>747</v>
      </c>
      <c r="D57" s="80">
        <v>43663</v>
      </c>
      <c r="E57" s="10"/>
      <c r="F57" s="11" t="s">
        <v>748</v>
      </c>
      <c r="G57" s="302"/>
      <c r="H57" s="303"/>
      <c r="I57" s="304"/>
      <c r="J57" s="12" t="s">
        <v>39</v>
      </c>
      <c r="K57" s="86"/>
      <c r="L57" s="86"/>
      <c r="M57" s="174"/>
      <c r="N57" s="3"/>
      <c r="P57" s="73"/>
      <c r="Q57" s="73"/>
      <c r="V57" s="50"/>
    </row>
    <row r="58" spans="1:22" ht="21.6" thickTop="1" thickBot="1" x14ac:dyDescent="0.3">
      <c r="A58" s="290">
        <f t="shared" ref="A58" si="7">A54+1</f>
        <v>11</v>
      </c>
      <c r="B58" s="74" t="s">
        <v>29</v>
      </c>
      <c r="C58" s="74" t="s">
        <v>31</v>
      </c>
      <c r="D58" s="74" t="s">
        <v>18</v>
      </c>
      <c r="E58" s="293" t="s">
        <v>33</v>
      </c>
      <c r="F58" s="293"/>
      <c r="G58" s="293" t="s">
        <v>24</v>
      </c>
      <c r="H58" s="294"/>
      <c r="I58" s="45"/>
      <c r="J58" s="42" t="s">
        <v>0</v>
      </c>
      <c r="K58" s="43"/>
      <c r="L58" s="43"/>
      <c r="M58" s="172"/>
      <c r="N58" s="2"/>
      <c r="V58" s="50"/>
    </row>
    <row r="59" spans="1:22" ht="24" customHeight="1" thickBot="1" x14ac:dyDescent="0.3">
      <c r="A59" s="291"/>
      <c r="B59" s="7" t="s">
        <v>749</v>
      </c>
      <c r="C59" s="166" t="s">
        <v>750</v>
      </c>
      <c r="D59" s="4">
        <v>43714</v>
      </c>
      <c r="E59" s="7"/>
      <c r="F59" s="7" t="s">
        <v>753</v>
      </c>
      <c r="G59" s="295" t="s">
        <v>751</v>
      </c>
      <c r="H59" s="296"/>
      <c r="I59" s="297"/>
      <c r="J59" s="40" t="s">
        <v>37</v>
      </c>
      <c r="K59" s="85"/>
      <c r="L59" s="85" t="s">
        <v>44</v>
      </c>
      <c r="M59" s="173">
        <v>470</v>
      </c>
      <c r="N59" s="2"/>
      <c r="V59" s="50"/>
    </row>
    <row r="60" spans="1:22" ht="21" thickBot="1" x14ac:dyDescent="0.3">
      <c r="A60" s="291"/>
      <c r="B60" s="114" t="s">
        <v>30</v>
      </c>
      <c r="C60" s="114" t="s">
        <v>32</v>
      </c>
      <c r="D60" s="114" t="s">
        <v>17</v>
      </c>
      <c r="E60" s="298" t="s">
        <v>34</v>
      </c>
      <c r="F60" s="298"/>
      <c r="G60" s="299"/>
      <c r="H60" s="300"/>
      <c r="I60" s="301"/>
      <c r="J60" s="12" t="s">
        <v>38</v>
      </c>
      <c r="K60" s="86"/>
      <c r="L60" s="86" t="s">
        <v>44</v>
      </c>
      <c r="M60" s="174">
        <v>348</v>
      </c>
      <c r="N60" s="2"/>
      <c r="V60" s="50"/>
    </row>
    <row r="61" spans="1:22" ht="23.4" thickBot="1" x14ac:dyDescent="0.3">
      <c r="A61" s="292"/>
      <c r="B61" s="188" t="s">
        <v>1231</v>
      </c>
      <c r="C61" s="166" t="s">
        <v>752</v>
      </c>
      <c r="D61" s="80">
        <v>43719</v>
      </c>
      <c r="E61" s="10" t="s">
        <v>2</v>
      </c>
      <c r="F61" s="11" t="s">
        <v>754</v>
      </c>
      <c r="G61" s="302"/>
      <c r="H61" s="303"/>
      <c r="I61" s="304"/>
      <c r="J61" s="12" t="s">
        <v>39</v>
      </c>
      <c r="K61" s="86"/>
      <c r="L61" s="86"/>
      <c r="M61" s="174"/>
      <c r="N61" s="2"/>
      <c r="V61" s="50"/>
    </row>
    <row r="62" spans="1:22" ht="21.6" thickTop="1" thickBot="1" x14ac:dyDescent="0.3">
      <c r="A62" s="290">
        <f t="shared" ref="A62" si="8">A58+1</f>
        <v>12</v>
      </c>
      <c r="B62" s="74" t="s">
        <v>29</v>
      </c>
      <c r="C62" s="74" t="s">
        <v>31</v>
      </c>
      <c r="D62" s="74" t="s">
        <v>18</v>
      </c>
      <c r="E62" s="293" t="s">
        <v>33</v>
      </c>
      <c r="F62" s="293"/>
      <c r="G62" s="293" t="s">
        <v>24</v>
      </c>
      <c r="H62" s="294"/>
      <c r="I62" s="45"/>
      <c r="J62" s="42" t="s">
        <v>0</v>
      </c>
      <c r="K62" s="43"/>
      <c r="L62" s="43"/>
      <c r="M62" s="172"/>
      <c r="N62" s="2"/>
      <c r="V62" s="50"/>
    </row>
    <row r="63" spans="1:22" ht="57.6" thickBot="1" x14ac:dyDescent="0.3">
      <c r="A63" s="291"/>
      <c r="B63" s="7" t="s">
        <v>147</v>
      </c>
      <c r="C63" s="166" t="s">
        <v>757</v>
      </c>
      <c r="D63" s="4">
        <v>43523</v>
      </c>
      <c r="E63" s="7"/>
      <c r="F63" s="7" t="s">
        <v>158</v>
      </c>
      <c r="G63" s="295" t="s">
        <v>755</v>
      </c>
      <c r="H63" s="296"/>
      <c r="I63" s="297"/>
      <c r="J63" s="40" t="s">
        <v>37</v>
      </c>
      <c r="K63" s="85"/>
      <c r="L63" s="85" t="s">
        <v>1</v>
      </c>
      <c r="M63" s="173">
        <v>131</v>
      </c>
      <c r="N63" s="2"/>
      <c r="V63" s="50"/>
    </row>
    <row r="64" spans="1:22" ht="13.8" thickBot="1" x14ac:dyDescent="0.3">
      <c r="A64" s="291"/>
      <c r="B64" s="114" t="s">
        <v>30</v>
      </c>
      <c r="C64" s="114" t="s">
        <v>32</v>
      </c>
      <c r="D64" s="114"/>
      <c r="E64" s="298" t="s">
        <v>34</v>
      </c>
      <c r="F64" s="298"/>
      <c r="G64" s="299"/>
      <c r="H64" s="300"/>
      <c r="I64" s="301"/>
      <c r="J64" s="12" t="s">
        <v>38</v>
      </c>
      <c r="K64" s="86"/>
      <c r="L64" s="86" t="s">
        <v>44</v>
      </c>
      <c r="M64" s="174">
        <v>360</v>
      </c>
      <c r="N64" s="2"/>
      <c r="V64" s="50"/>
    </row>
    <row r="65" spans="1:22" ht="21" thickBot="1" x14ac:dyDescent="0.3">
      <c r="A65" s="292"/>
      <c r="B65" s="8" t="s">
        <v>1510</v>
      </c>
      <c r="C65" s="8" t="s">
        <v>755</v>
      </c>
      <c r="D65" s="80">
        <v>43523</v>
      </c>
      <c r="E65" s="10"/>
      <c r="F65" s="11" t="s">
        <v>756</v>
      </c>
      <c r="G65" s="302"/>
      <c r="H65" s="303"/>
      <c r="I65" s="304"/>
      <c r="J65" s="12" t="s">
        <v>39</v>
      </c>
      <c r="K65" s="86"/>
      <c r="L65" s="86" t="s">
        <v>44</v>
      </c>
      <c r="M65" s="174">
        <v>41</v>
      </c>
      <c r="N65" s="2"/>
      <c r="V65" s="50"/>
    </row>
    <row r="66" spans="1:22" ht="21.6" thickTop="1" thickBot="1" x14ac:dyDescent="0.3">
      <c r="A66" s="290">
        <f t="shared" ref="A66" si="9">A62+1</f>
        <v>13</v>
      </c>
      <c r="B66" s="74" t="s">
        <v>29</v>
      </c>
      <c r="C66" s="74" t="s">
        <v>31</v>
      </c>
      <c r="D66" s="74" t="s">
        <v>18</v>
      </c>
      <c r="E66" s="293" t="s">
        <v>33</v>
      </c>
      <c r="F66" s="293"/>
      <c r="G66" s="293" t="s">
        <v>24</v>
      </c>
      <c r="H66" s="294"/>
      <c r="I66" s="45"/>
      <c r="J66" s="42" t="s">
        <v>0</v>
      </c>
      <c r="K66" s="43"/>
      <c r="L66" s="43"/>
      <c r="M66" s="172"/>
      <c r="N66" s="2"/>
      <c r="V66" s="50"/>
    </row>
    <row r="67" spans="1:22" ht="46.2" thickBot="1" x14ac:dyDescent="0.3">
      <c r="A67" s="291"/>
      <c r="B67" s="7" t="s">
        <v>147</v>
      </c>
      <c r="C67" s="166" t="s">
        <v>760</v>
      </c>
      <c r="D67" s="4">
        <v>43553</v>
      </c>
      <c r="E67" s="7"/>
      <c r="F67" s="7" t="s">
        <v>758</v>
      </c>
      <c r="G67" s="295" t="s">
        <v>759</v>
      </c>
      <c r="H67" s="296"/>
      <c r="I67" s="297"/>
      <c r="J67" s="40" t="s">
        <v>37</v>
      </c>
      <c r="K67" s="85"/>
      <c r="L67" s="85" t="s">
        <v>44</v>
      </c>
      <c r="M67" s="173">
        <v>609</v>
      </c>
      <c r="N67" s="2"/>
      <c r="V67" s="50"/>
    </row>
    <row r="68" spans="1:22" ht="21" thickBot="1" x14ac:dyDescent="0.3">
      <c r="A68" s="291"/>
      <c r="B68" s="114" t="s">
        <v>30</v>
      </c>
      <c r="C68" s="114" t="s">
        <v>32</v>
      </c>
      <c r="D68" s="114" t="s">
        <v>17</v>
      </c>
      <c r="E68" s="298" t="s">
        <v>34</v>
      </c>
      <c r="F68" s="298"/>
      <c r="G68" s="299"/>
      <c r="H68" s="300"/>
      <c r="I68" s="301"/>
      <c r="J68" s="12" t="s">
        <v>38</v>
      </c>
      <c r="K68" s="86" t="s">
        <v>44</v>
      </c>
      <c r="L68" s="86" t="s">
        <v>44</v>
      </c>
      <c r="M68" s="174">
        <v>1643</v>
      </c>
      <c r="N68" s="2"/>
      <c r="V68" s="50"/>
    </row>
    <row r="69" spans="1:22" ht="23.4" thickBot="1" x14ac:dyDescent="0.3">
      <c r="A69" s="292"/>
      <c r="B69" s="8" t="s">
        <v>1510</v>
      </c>
      <c r="C69" s="166" t="s">
        <v>759</v>
      </c>
      <c r="D69" s="4">
        <v>43553</v>
      </c>
      <c r="E69" s="10" t="s">
        <v>2</v>
      </c>
      <c r="F69" s="11" t="s">
        <v>761</v>
      </c>
      <c r="G69" s="302"/>
      <c r="H69" s="303"/>
      <c r="I69" s="304"/>
      <c r="J69" s="12" t="s">
        <v>39</v>
      </c>
      <c r="K69" s="86" t="s">
        <v>44</v>
      </c>
      <c r="L69" s="86"/>
      <c r="M69" s="174">
        <v>675</v>
      </c>
      <c r="N69" s="2"/>
      <c r="V69" s="50"/>
    </row>
    <row r="70" spans="1:22" ht="24" customHeight="1" thickTop="1" thickBot="1" x14ac:dyDescent="0.3">
      <c r="A70" s="290">
        <f t="shared" ref="A70" si="10">A66+1</f>
        <v>14</v>
      </c>
      <c r="B70" s="113" t="s">
        <v>29</v>
      </c>
      <c r="C70" s="113" t="s">
        <v>31</v>
      </c>
      <c r="D70" s="113" t="s">
        <v>18</v>
      </c>
      <c r="E70" s="294" t="s">
        <v>33</v>
      </c>
      <c r="F70" s="429"/>
      <c r="G70" s="294" t="s">
        <v>24</v>
      </c>
      <c r="H70" s="430"/>
      <c r="I70" s="45"/>
      <c r="J70" s="42" t="s">
        <v>0</v>
      </c>
      <c r="K70" s="43"/>
      <c r="L70" s="43"/>
      <c r="M70" s="172"/>
      <c r="N70" s="2"/>
      <c r="V70" s="50"/>
    </row>
    <row r="71" spans="1:22" ht="34.799999999999997" thickBot="1" x14ac:dyDescent="0.3">
      <c r="A71" s="291"/>
      <c r="B71" s="7" t="s">
        <v>147</v>
      </c>
      <c r="C71" s="166" t="s">
        <v>762</v>
      </c>
      <c r="D71" s="4">
        <v>43671</v>
      </c>
      <c r="E71" s="7"/>
      <c r="F71" s="7" t="s">
        <v>764</v>
      </c>
      <c r="G71" s="295" t="s">
        <v>763</v>
      </c>
      <c r="H71" s="296"/>
      <c r="I71" s="297"/>
      <c r="J71" s="40" t="s">
        <v>37</v>
      </c>
      <c r="K71" s="85"/>
      <c r="L71" s="85" t="s">
        <v>1</v>
      </c>
      <c r="M71" s="173">
        <v>70</v>
      </c>
      <c r="N71" s="2"/>
      <c r="V71" s="51"/>
    </row>
    <row r="72" spans="1:22" ht="21" thickBot="1" x14ac:dyDescent="0.3">
      <c r="A72" s="291"/>
      <c r="B72" s="114" t="s">
        <v>30</v>
      </c>
      <c r="C72" s="114" t="s">
        <v>32</v>
      </c>
      <c r="D72" s="114" t="s">
        <v>17</v>
      </c>
      <c r="E72" s="298" t="s">
        <v>34</v>
      </c>
      <c r="F72" s="298"/>
      <c r="G72" s="299"/>
      <c r="H72" s="300"/>
      <c r="I72" s="301"/>
      <c r="J72" s="12" t="s">
        <v>38</v>
      </c>
      <c r="K72" s="86"/>
      <c r="L72" s="86" t="s">
        <v>44</v>
      </c>
      <c r="M72" s="174">
        <v>1207</v>
      </c>
      <c r="N72" s="2"/>
      <c r="V72" s="50"/>
    </row>
    <row r="73" spans="1:22" ht="23.4" thickBot="1" x14ac:dyDescent="0.3">
      <c r="A73" s="292"/>
      <c r="B73" s="8" t="s">
        <v>1510</v>
      </c>
      <c r="C73" s="166" t="s">
        <v>763</v>
      </c>
      <c r="D73" s="80">
        <v>43678</v>
      </c>
      <c r="E73" s="10" t="s">
        <v>2</v>
      </c>
      <c r="F73" s="11" t="s">
        <v>765</v>
      </c>
      <c r="G73" s="302"/>
      <c r="H73" s="303"/>
      <c r="I73" s="304"/>
      <c r="J73" s="12" t="s">
        <v>39</v>
      </c>
      <c r="K73" s="86"/>
      <c r="L73" s="86"/>
      <c r="M73" s="174"/>
      <c r="N73" s="2"/>
      <c r="V73" s="50"/>
    </row>
    <row r="74" spans="1:22" ht="21.6" thickTop="1" thickBot="1" x14ac:dyDescent="0.3">
      <c r="A74" s="290">
        <f t="shared" ref="A74" si="11">A70+1</f>
        <v>15</v>
      </c>
      <c r="B74" s="74" t="s">
        <v>29</v>
      </c>
      <c r="C74" s="74" t="s">
        <v>31</v>
      </c>
      <c r="D74" s="74" t="s">
        <v>18</v>
      </c>
      <c r="E74" s="293" t="s">
        <v>33</v>
      </c>
      <c r="F74" s="293"/>
      <c r="G74" s="293" t="s">
        <v>24</v>
      </c>
      <c r="H74" s="294"/>
      <c r="I74" s="45"/>
      <c r="J74" s="42" t="s">
        <v>0</v>
      </c>
      <c r="K74" s="43"/>
      <c r="L74" s="43"/>
      <c r="M74" s="172"/>
      <c r="N74" s="2"/>
      <c r="V74" s="50"/>
    </row>
    <row r="75" spans="1:22" ht="34.799999999999997" thickBot="1" x14ac:dyDescent="0.3">
      <c r="A75" s="291"/>
      <c r="B75" s="7" t="s">
        <v>766</v>
      </c>
      <c r="C75" s="166" t="s">
        <v>767</v>
      </c>
      <c r="D75" s="4">
        <v>43442</v>
      </c>
      <c r="E75" s="7"/>
      <c r="F75" s="7" t="s">
        <v>768</v>
      </c>
      <c r="G75" s="295" t="s">
        <v>769</v>
      </c>
      <c r="H75" s="296"/>
      <c r="I75" s="297"/>
      <c r="J75" s="40" t="s">
        <v>37</v>
      </c>
      <c r="K75" s="85"/>
      <c r="L75" s="85" t="s">
        <v>44</v>
      </c>
      <c r="M75" s="173">
        <v>832</v>
      </c>
      <c r="N75" s="2"/>
      <c r="V75" s="50"/>
    </row>
    <row r="76" spans="1:22" ht="21" thickBot="1" x14ac:dyDescent="0.3">
      <c r="A76" s="291"/>
      <c r="B76" s="114" t="s">
        <v>30</v>
      </c>
      <c r="C76" s="114" t="s">
        <v>32</v>
      </c>
      <c r="D76" s="114" t="s">
        <v>17</v>
      </c>
      <c r="E76" s="298" t="s">
        <v>34</v>
      </c>
      <c r="F76" s="298"/>
      <c r="G76" s="299"/>
      <c r="H76" s="300"/>
      <c r="I76" s="301"/>
      <c r="J76" s="12" t="s">
        <v>38</v>
      </c>
      <c r="K76" s="86"/>
      <c r="L76" s="86"/>
      <c r="M76" s="174"/>
      <c r="N76" s="2"/>
      <c r="V76" s="50"/>
    </row>
    <row r="77" spans="1:22" ht="21" thickBot="1" x14ac:dyDescent="0.3">
      <c r="A77" s="292"/>
      <c r="B77" s="8" t="s">
        <v>1510</v>
      </c>
      <c r="C77" s="8" t="s">
        <v>769</v>
      </c>
      <c r="D77" s="80">
        <v>43445</v>
      </c>
      <c r="E77" s="10" t="s">
        <v>2</v>
      </c>
      <c r="F77" s="11" t="s">
        <v>1747</v>
      </c>
      <c r="G77" s="302"/>
      <c r="H77" s="303"/>
      <c r="I77" s="304"/>
      <c r="J77" s="12" t="s">
        <v>39</v>
      </c>
      <c r="K77" s="86"/>
      <c r="L77" s="86"/>
      <c r="M77" s="174"/>
      <c r="N77" s="2"/>
      <c r="V77" s="50"/>
    </row>
    <row r="78" spans="1:22" ht="21.6" thickTop="1" thickBot="1" x14ac:dyDescent="0.3">
      <c r="A78" s="290">
        <f t="shared" ref="A78" si="12">A74+1</f>
        <v>16</v>
      </c>
      <c r="B78" s="74" t="s">
        <v>29</v>
      </c>
      <c r="C78" s="74" t="s">
        <v>31</v>
      </c>
      <c r="D78" s="74" t="s">
        <v>18</v>
      </c>
      <c r="E78" s="293" t="s">
        <v>33</v>
      </c>
      <c r="F78" s="293"/>
      <c r="G78" s="293" t="s">
        <v>24</v>
      </c>
      <c r="H78" s="294"/>
      <c r="I78" s="45"/>
      <c r="J78" s="42" t="s">
        <v>0</v>
      </c>
      <c r="K78" s="43"/>
      <c r="L78" s="43"/>
      <c r="M78" s="172"/>
      <c r="N78" s="2"/>
      <c r="V78" s="50"/>
    </row>
    <row r="79" spans="1:22" ht="31.2" thickBot="1" x14ac:dyDescent="0.3">
      <c r="A79" s="291"/>
      <c r="B79" s="7" t="s">
        <v>770</v>
      </c>
      <c r="C79" s="7" t="s">
        <v>771</v>
      </c>
      <c r="D79" s="4">
        <v>43570</v>
      </c>
      <c r="E79" s="7"/>
      <c r="F79" s="7" t="s">
        <v>256</v>
      </c>
      <c r="G79" s="295" t="s">
        <v>772</v>
      </c>
      <c r="H79" s="296"/>
      <c r="I79" s="297"/>
      <c r="J79" s="40" t="s">
        <v>37</v>
      </c>
      <c r="K79" s="85"/>
      <c r="L79" s="85" t="s">
        <v>44</v>
      </c>
      <c r="M79" s="173">
        <v>1012</v>
      </c>
      <c r="N79" s="2"/>
      <c r="V79" s="50"/>
    </row>
    <row r="80" spans="1:22" ht="21" thickBot="1" x14ac:dyDescent="0.3">
      <c r="A80" s="291"/>
      <c r="B80" s="114" t="s">
        <v>30</v>
      </c>
      <c r="C80" s="114" t="s">
        <v>32</v>
      </c>
      <c r="D80" s="114" t="s">
        <v>17</v>
      </c>
      <c r="E80" s="114" t="s">
        <v>34</v>
      </c>
      <c r="F80" s="170" t="s">
        <v>34</v>
      </c>
      <c r="G80" s="420"/>
      <c r="H80" s="421"/>
      <c r="I80" s="422"/>
      <c r="J80" s="12" t="s">
        <v>38</v>
      </c>
      <c r="K80" s="86" t="s">
        <v>44</v>
      </c>
      <c r="L80" s="86" t="s">
        <v>44</v>
      </c>
      <c r="M80" s="174">
        <v>817</v>
      </c>
      <c r="N80" s="2"/>
      <c r="V80" s="50"/>
    </row>
    <row r="81" spans="1:22" ht="13.8" thickBot="1" x14ac:dyDescent="0.3">
      <c r="A81" s="292"/>
      <c r="B81" s="8" t="s">
        <v>151</v>
      </c>
      <c r="C81" s="7" t="s">
        <v>772</v>
      </c>
      <c r="D81" s="80">
        <v>43574</v>
      </c>
      <c r="E81" s="10" t="s">
        <v>2</v>
      </c>
      <c r="F81" s="11" t="s">
        <v>773</v>
      </c>
      <c r="G81" s="431"/>
      <c r="H81" s="432"/>
      <c r="I81" s="433"/>
      <c r="J81" s="12" t="s">
        <v>39</v>
      </c>
      <c r="K81" s="86" t="s">
        <v>44</v>
      </c>
      <c r="L81" s="86"/>
      <c r="M81" s="174">
        <v>60</v>
      </c>
      <c r="N81" s="2"/>
      <c r="V81" s="50"/>
    </row>
    <row r="82" spans="1:22" ht="21.6" thickTop="1" thickBot="1" x14ac:dyDescent="0.3">
      <c r="A82" s="290">
        <f t="shared" ref="A82" si="13">A78+1</f>
        <v>17</v>
      </c>
      <c r="B82" s="74" t="s">
        <v>29</v>
      </c>
      <c r="C82" s="74" t="s">
        <v>31</v>
      </c>
      <c r="D82" s="74" t="s">
        <v>18</v>
      </c>
      <c r="E82" s="293" t="s">
        <v>33</v>
      </c>
      <c r="F82" s="293"/>
      <c r="G82" s="293" t="s">
        <v>24</v>
      </c>
      <c r="H82" s="294"/>
      <c r="I82" s="45"/>
      <c r="J82" s="42" t="s">
        <v>0</v>
      </c>
      <c r="K82" s="43"/>
      <c r="L82" s="43"/>
      <c r="M82" s="172"/>
      <c r="N82" s="2"/>
      <c r="V82" s="50"/>
    </row>
    <row r="83" spans="1:22" ht="34.799999999999997" thickBot="1" x14ac:dyDescent="0.3">
      <c r="A83" s="291"/>
      <c r="B83" s="7" t="s">
        <v>774</v>
      </c>
      <c r="C83" s="166" t="s">
        <v>777</v>
      </c>
      <c r="D83" s="4">
        <v>43643</v>
      </c>
      <c r="E83" s="7"/>
      <c r="F83" s="7" t="s">
        <v>775</v>
      </c>
      <c r="G83" s="434" t="s">
        <v>776</v>
      </c>
      <c r="H83" s="435"/>
      <c r="I83" s="436"/>
      <c r="J83" s="40" t="s">
        <v>37</v>
      </c>
      <c r="K83" s="85"/>
      <c r="L83" s="85" t="s">
        <v>44</v>
      </c>
      <c r="M83" s="173">
        <v>190</v>
      </c>
      <c r="N83" s="2"/>
      <c r="V83" s="50"/>
    </row>
    <row r="84" spans="1:22" ht="21" thickBot="1" x14ac:dyDescent="0.3">
      <c r="A84" s="291"/>
      <c r="B84" s="114" t="s">
        <v>30</v>
      </c>
      <c r="C84" s="114" t="s">
        <v>32</v>
      </c>
      <c r="D84" s="114" t="s">
        <v>17</v>
      </c>
      <c r="E84" s="114" t="s">
        <v>34</v>
      </c>
      <c r="F84" s="114" t="s">
        <v>34</v>
      </c>
      <c r="G84" s="420"/>
      <c r="H84" s="421"/>
      <c r="I84" s="422"/>
      <c r="J84" s="12" t="s">
        <v>38</v>
      </c>
      <c r="K84" s="86" t="s">
        <v>44</v>
      </c>
      <c r="L84" s="86"/>
      <c r="M84" s="174">
        <v>450</v>
      </c>
      <c r="N84" s="2"/>
      <c r="V84" s="50"/>
    </row>
    <row r="85" spans="1:22" ht="21" thickBot="1" x14ac:dyDescent="0.3">
      <c r="A85" s="292"/>
      <c r="B85" s="8" t="s">
        <v>1231</v>
      </c>
      <c r="C85" s="8" t="s">
        <v>776</v>
      </c>
      <c r="D85" s="80">
        <v>43643</v>
      </c>
      <c r="E85" s="10" t="s">
        <v>2</v>
      </c>
      <c r="F85" s="11" t="s">
        <v>778</v>
      </c>
      <c r="G85" s="431"/>
      <c r="H85" s="432"/>
      <c r="I85" s="433"/>
      <c r="J85" s="12" t="s">
        <v>39</v>
      </c>
      <c r="K85" s="86" t="s">
        <v>44</v>
      </c>
      <c r="L85" s="86"/>
      <c r="M85" s="174">
        <v>30</v>
      </c>
      <c r="N85" s="2"/>
      <c r="V85" s="50"/>
    </row>
    <row r="86" spans="1:22" ht="21.6" thickTop="1" thickBot="1" x14ac:dyDescent="0.3">
      <c r="A86" s="290">
        <f t="shared" ref="A86" si="14">A82+1</f>
        <v>18</v>
      </c>
      <c r="B86" s="74" t="s">
        <v>29</v>
      </c>
      <c r="C86" s="74" t="s">
        <v>31</v>
      </c>
      <c r="D86" s="74" t="s">
        <v>18</v>
      </c>
      <c r="E86" s="293" t="s">
        <v>33</v>
      </c>
      <c r="F86" s="293"/>
      <c r="G86" s="293" t="s">
        <v>24</v>
      </c>
      <c r="H86" s="294"/>
      <c r="I86" s="45"/>
      <c r="J86" s="42" t="s">
        <v>0</v>
      </c>
      <c r="K86" s="43"/>
      <c r="L86" s="43"/>
      <c r="M86" s="172"/>
      <c r="N86" s="2"/>
      <c r="V86" s="50"/>
    </row>
    <row r="87" spans="1:22" ht="21" thickBot="1" x14ac:dyDescent="0.3">
      <c r="A87" s="291"/>
      <c r="B87" s="7" t="s">
        <v>779</v>
      </c>
      <c r="C87" s="7" t="s">
        <v>780</v>
      </c>
      <c r="D87" s="4">
        <v>43719</v>
      </c>
      <c r="E87" s="7"/>
      <c r="F87" s="7" t="s">
        <v>783</v>
      </c>
      <c r="G87" s="295" t="s">
        <v>830</v>
      </c>
      <c r="H87" s="296"/>
      <c r="I87" s="297"/>
      <c r="J87" s="40" t="s">
        <v>37</v>
      </c>
      <c r="K87" s="85"/>
      <c r="L87" s="85" t="s">
        <v>44</v>
      </c>
      <c r="M87" s="173">
        <v>376</v>
      </c>
      <c r="N87" s="2"/>
      <c r="V87" s="50"/>
    </row>
    <row r="88" spans="1:22" ht="21" thickBot="1" x14ac:dyDescent="0.3">
      <c r="A88" s="291"/>
      <c r="B88" s="114" t="s">
        <v>30</v>
      </c>
      <c r="C88" s="114" t="s">
        <v>32</v>
      </c>
      <c r="D88" s="114" t="s">
        <v>17</v>
      </c>
      <c r="E88" s="114" t="s">
        <v>34</v>
      </c>
      <c r="F88" s="114" t="s">
        <v>34</v>
      </c>
      <c r="G88" s="420"/>
      <c r="H88" s="421"/>
      <c r="I88" s="422"/>
      <c r="J88" s="12" t="s">
        <v>38</v>
      </c>
      <c r="K88" s="86"/>
      <c r="L88" s="86" t="s">
        <v>44</v>
      </c>
      <c r="M88" s="174">
        <v>515</v>
      </c>
      <c r="N88" s="2"/>
      <c r="V88" s="50"/>
    </row>
    <row r="89" spans="1:22" ht="21" thickBot="1" x14ac:dyDescent="0.3">
      <c r="A89" s="292"/>
      <c r="B89" s="8" t="s">
        <v>151</v>
      </c>
      <c r="C89" s="7" t="s">
        <v>780</v>
      </c>
      <c r="D89" s="80">
        <v>43723</v>
      </c>
      <c r="E89" s="10" t="s">
        <v>2</v>
      </c>
      <c r="F89" s="169" t="s">
        <v>782</v>
      </c>
      <c r="G89" s="431"/>
      <c r="H89" s="432"/>
      <c r="I89" s="433"/>
      <c r="J89" s="12" t="s">
        <v>39</v>
      </c>
      <c r="K89" s="86"/>
      <c r="L89" s="86" t="s">
        <v>44</v>
      </c>
      <c r="M89" s="174">
        <v>150</v>
      </c>
      <c r="N89" s="2"/>
      <c r="V89" s="50"/>
    </row>
    <row r="90" spans="1:22" ht="24" customHeight="1" thickTop="1" thickBot="1" x14ac:dyDescent="0.3">
      <c r="A90" s="290">
        <f t="shared" ref="A90" si="15">A86+1</f>
        <v>19</v>
      </c>
      <c r="B90" s="113" t="s">
        <v>29</v>
      </c>
      <c r="C90" s="113" t="s">
        <v>31</v>
      </c>
      <c r="D90" s="113" t="s">
        <v>18</v>
      </c>
      <c r="E90" s="113" t="s">
        <v>33</v>
      </c>
      <c r="F90" s="113" t="s">
        <v>33</v>
      </c>
      <c r="G90" s="309" t="s">
        <v>24</v>
      </c>
      <c r="H90" s="310"/>
      <c r="I90" s="311"/>
      <c r="J90" s="42" t="s">
        <v>0</v>
      </c>
      <c r="K90" s="84"/>
      <c r="L90" s="84"/>
      <c r="M90" s="175"/>
      <c r="N90" s="2"/>
      <c r="V90" s="50"/>
    </row>
    <row r="91" spans="1:22" ht="41.4" thickBot="1" x14ac:dyDescent="0.3">
      <c r="A91" s="291"/>
      <c r="B91" s="7" t="s">
        <v>781</v>
      </c>
      <c r="C91" s="7" t="s">
        <v>717</v>
      </c>
      <c r="D91" s="4">
        <v>43532</v>
      </c>
      <c r="E91" s="7"/>
      <c r="F91" s="7" t="s">
        <v>256</v>
      </c>
      <c r="G91" s="437" t="s">
        <v>718</v>
      </c>
      <c r="H91" s="438"/>
      <c r="I91" s="439"/>
      <c r="J91" s="40" t="s">
        <v>37</v>
      </c>
      <c r="K91" s="85"/>
      <c r="L91" s="85" t="s">
        <v>44</v>
      </c>
      <c r="M91" s="173">
        <v>279</v>
      </c>
      <c r="N91" s="2"/>
      <c r="V91" s="50"/>
    </row>
    <row r="92" spans="1:22" ht="21" thickBot="1" x14ac:dyDescent="0.3">
      <c r="A92" s="291"/>
      <c r="B92" s="114" t="s">
        <v>30</v>
      </c>
      <c r="C92" s="114" t="s">
        <v>32</v>
      </c>
      <c r="D92" s="114" t="s">
        <v>17</v>
      </c>
      <c r="E92" s="114" t="s">
        <v>34</v>
      </c>
      <c r="F92" s="114" t="s">
        <v>34</v>
      </c>
      <c r="G92" s="420"/>
      <c r="H92" s="421"/>
      <c r="I92" s="422"/>
      <c r="J92" s="12" t="s">
        <v>38</v>
      </c>
      <c r="K92" s="86"/>
      <c r="L92" s="86" t="s">
        <v>44</v>
      </c>
      <c r="M92" s="174">
        <v>558</v>
      </c>
      <c r="N92" s="2"/>
      <c r="V92" s="50"/>
    </row>
    <row r="93" spans="1:22" ht="13.8" thickBot="1" x14ac:dyDescent="0.3">
      <c r="A93" s="292"/>
      <c r="B93" s="8" t="s">
        <v>719</v>
      </c>
      <c r="C93" s="8" t="s">
        <v>718</v>
      </c>
      <c r="D93" s="80">
        <v>43532</v>
      </c>
      <c r="E93" s="10" t="s">
        <v>2</v>
      </c>
      <c r="F93" s="11" t="s">
        <v>784</v>
      </c>
      <c r="G93" s="431"/>
      <c r="H93" s="432"/>
      <c r="I93" s="433"/>
      <c r="J93" s="12" t="s">
        <v>39</v>
      </c>
      <c r="K93" s="86"/>
      <c r="L93" s="86"/>
      <c r="M93" s="174"/>
      <c r="N93" s="2"/>
      <c r="V93" s="50"/>
    </row>
    <row r="94" spans="1:22" ht="21.6" thickTop="1" thickBot="1" x14ac:dyDescent="0.3">
      <c r="A94" s="290">
        <f t="shared" ref="A94" si="16">A90+1</f>
        <v>20</v>
      </c>
      <c r="B94" s="74" t="s">
        <v>29</v>
      </c>
      <c r="C94" s="74" t="s">
        <v>31</v>
      </c>
      <c r="D94" s="74" t="s">
        <v>18</v>
      </c>
      <c r="E94" s="293" t="s">
        <v>33</v>
      </c>
      <c r="F94" s="293"/>
      <c r="G94" s="293" t="s">
        <v>24</v>
      </c>
      <c r="H94" s="294"/>
      <c r="I94" s="45"/>
      <c r="J94" s="42" t="s">
        <v>0</v>
      </c>
      <c r="K94" s="43"/>
      <c r="L94" s="43"/>
      <c r="M94" s="172"/>
      <c r="N94" s="2"/>
      <c r="V94" s="50"/>
    </row>
    <row r="95" spans="1:22" ht="13.8" thickBot="1" x14ac:dyDescent="0.3">
      <c r="A95" s="291"/>
      <c r="B95" s="7" t="s">
        <v>785</v>
      </c>
      <c r="C95" s="167" t="s">
        <v>786</v>
      </c>
      <c r="D95" s="4">
        <v>43526</v>
      </c>
      <c r="E95" s="7"/>
      <c r="F95" s="7" t="s">
        <v>787</v>
      </c>
      <c r="G95" s="295" t="s">
        <v>788</v>
      </c>
      <c r="H95" s="305"/>
      <c r="I95" s="306"/>
      <c r="J95" s="40" t="s">
        <v>37</v>
      </c>
      <c r="K95" s="85"/>
      <c r="L95" s="85" t="s">
        <v>44</v>
      </c>
      <c r="M95" s="173">
        <v>358</v>
      </c>
      <c r="N95" s="2"/>
      <c r="V95" s="50"/>
    </row>
    <row r="96" spans="1:22" ht="21" thickBot="1" x14ac:dyDescent="0.3">
      <c r="A96" s="291"/>
      <c r="B96" s="114" t="s">
        <v>30</v>
      </c>
      <c r="C96" s="114" t="s">
        <v>32</v>
      </c>
      <c r="D96" s="114" t="s">
        <v>17</v>
      </c>
      <c r="E96" s="114" t="s">
        <v>34</v>
      </c>
      <c r="F96" s="114" t="s">
        <v>34</v>
      </c>
      <c r="G96" s="115"/>
      <c r="H96" s="116"/>
      <c r="I96" s="117"/>
      <c r="J96" s="12" t="s">
        <v>38</v>
      </c>
      <c r="K96" s="86"/>
      <c r="L96" s="86"/>
      <c r="M96" s="174"/>
      <c r="N96" s="2"/>
      <c r="V96" s="50"/>
    </row>
    <row r="97" spans="1:22" ht="21" thickBot="1" x14ac:dyDescent="0.3">
      <c r="A97" s="292"/>
      <c r="B97" s="8" t="s">
        <v>1510</v>
      </c>
      <c r="C97" s="8" t="s">
        <v>788</v>
      </c>
      <c r="D97" s="80">
        <v>43526</v>
      </c>
      <c r="E97" s="10" t="s">
        <v>2</v>
      </c>
      <c r="F97" s="11" t="s">
        <v>792</v>
      </c>
      <c r="G97" s="118"/>
      <c r="H97" s="119"/>
      <c r="I97" s="120"/>
      <c r="J97" s="12" t="s">
        <v>39</v>
      </c>
      <c r="K97" s="86"/>
      <c r="L97" s="86"/>
      <c r="M97" s="174"/>
      <c r="N97" s="2"/>
      <c r="V97" s="50"/>
    </row>
    <row r="98" spans="1:22" ht="24" customHeight="1" thickTop="1" thickBot="1" x14ac:dyDescent="0.3">
      <c r="A98" s="290">
        <f t="shared" ref="A98" si="17">A94+1</f>
        <v>21</v>
      </c>
      <c r="B98" s="113" t="s">
        <v>29</v>
      </c>
      <c r="C98" s="113" t="s">
        <v>31</v>
      </c>
      <c r="D98" s="113" t="s">
        <v>18</v>
      </c>
      <c r="E98" s="113" t="s">
        <v>33</v>
      </c>
      <c r="F98" s="113" t="s">
        <v>33</v>
      </c>
      <c r="G98" s="309" t="s">
        <v>24</v>
      </c>
      <c r="H98" s="310"/>
      <c r="I98" s="311"/>
      <c r="J98" s="42" t="s">
        <v>0</v>
      </c>
      <c r="K98" s="84"/>
      <c r="L98" s="84"/>
      <c r="M98" s="175"/>
      <c r="N98" s="2"/>
      <c r="V98" s="50"/>
    </row>
    <row r="99" spans="1:22" ht="41.4" thickBot="1" x14ac:dyDescent="0.3">
      <c r="A99" s="291"/>
      <c r="B99" s="7" t="s">
        <v>789</v>
      </c>
      <c r="C99" s="7" t="s">
        <v>717</v>
      </c>
      <c r="D99" s="4">
        <v>43532</v>
      </c>
      <c r="E99" s="7"/>
      <c r="F99" s="7" t="s">
        <v>256</v>
      </c>
      <c r="G99" s="437" t="s">
        <v>718</v>
      </c>
      <c r="H99" s="438"/>
      <c r="I99" s="439"/>
      <c r="J99" s="40" t="s">
        <v>37</v>
      </c>
      <c r="K99" s="85"/>
      <c r="L99" s="85" t="s">
        <v>1</v>
      </c>
      <c r="M99" s="173">
        <v>279</v>
      </c>
      <c r="N99" s="2"/>
      <c r="V99" s="50"/>
    </row>
    <row r="100" spans="1:22" ht="21" thickBot="1" x14ac:dyDescent="0.3">
      <c r="A100" s="291"/>
      <c r="B100" s="114" t="s">
        <v>30</v>
      </c>
      <c r="C100" s="114" t="s">
        <v>32</v>
      </c>
      <c r="D100" s="114" t="s">
        <v>17</v>
      </c>
      <c r="E100" s="114" t="s">
        <v>34</v>
      </c>
      <c r="F100" s="114" t="s">
        <v>34</v>
      </c>
      <c r="G100" s="115"/>
      <c r="H100" s="116"/>
      <c r="I100" s="117"/>
      <c r="J100" s="12" t="s">
        <v>38</v>
      </c>
      <c r="K100" s="86"/>
      <c r="L100" s="86" t="s">
        <v>1</v>
      </c>
      <c r="M100" s="174">
        <v>619</v>
      </c>
      <c r="N100" s="2"/>
      <c r="V100" s="50"/>
    </row>
    <row r="101" spans="1:22" ht="13.8" thickBot="1" x14ac:dyDescent="0.3">
      <c r="A101" s="292"/>
      <c r="B101" s="8" t="s">
        <v>790</v>
      </c>
      <c r="C101" s="8" t="s">
        <v>718</v>
      </c>
      <c r="D101" s="80">
        <v>43532</v>
      </c>
      <c r="E101" s="10" t="s">
        <v>2</v>
      </c>
      <c r="F101" s="11" t="s">
        <v>791</v>
      </c>
      <c r="G101" s="118"/>
      <c r="H101" s="119"/>
      <c r="I101" s="120"/>
      <c r="J101" s="12" t="s">
        <v>39</v>
      </c>
      <c r="K101" s="86"/>
      <c r="L101" s="86"/>
      <c r="M101" s="174"/>
      <c r="N101" s="2"/>
      <c r="V101" s="50"/>
    </row>
    <row r="102" spans="1:22" ht="21.6" thickTop="1" thickBot="1" x14ac:dyDescent="0.3">
      <c r="A102" s="290">
        <f t="shared" ref="A102" si="18">A98+1</f>
        <v>22</v>
      </c>
      <c r="B102" s="74" t="s">
        <v>29</v>
      </c>
      <c r="C102" s="74" t="s">
        <v>31</v>
      </c>
      <c r="D102" s="74" t="s">
        <v>18</v>
      </c>
      <c r="E102" s="293" t="s">
        <v>33</v>
      </c>
      <c r="F102" s="293"/>
      <c r="G102" s="293" t="s">
        <v>24</v>
      </c>
      <c r="H102" s="294"/>
      <c r="I102" s="45"/>
      <c r="J102" s="42" t="s">
        <v>0</v>
      </c>
      <c r="K102" s="43"/>
      <c r="L102" s="43"/>
      <c r="M102" s="172"/>
      <c r="N102" s="2"/>
      <c r="V102" s="50"/>
    </row>
    <row r="103" spans="1:22" ht="23.4" thickBot="1" x14ac:dyDescent="0.3">
      <c r="A103" s="291"/>
      <c r="B103" s="7" t="s">
        <v>793</v>
      </c>
      <c r="C103" s="166" t="s">
        <v>794</v>
      </c>
      <c r="D103" s="4">
        <v>43544</v>
      </c>
      <c r="E103" s="7"/>
      <c r="F103" s="7" t="s">
        <v>795</v>
      </c>
      <c r="G103" s="295" t="s">
        <v>796</v>
      </c>
      <c r="H103" s="305"/>
      <c r="I103" s="306"/>
      <c r="J103" s="40" t="s">
        <v>37</v>
      </c>
      <c r="K103" s="85"/>
      <c r="L103" s="85" t="s">
        <v>44</v>
      </c>
      <c r="M103" s="173">
        <v>248</v>
      </c>
      <c r="N103" s="2"/>
      <c r="V103" s="50"/>
    </row>
    <row r="104" spans="1:22" ht="21" thickBot="1" x14ac:dyDescent="0.3">
      <c r="A104" s="291"/>
      <c r="B104" s="114" t="s">
        <v>30</v>
      </c>
      <c r="C104" s="114" t="s">
        <v>32</v>
      </c>
      <c r="D104" s="114" t="s">
        <v>17</v>
      </c>
      <c r="E104" s="114" t="s">
        <v>34</v>
      </c>
      <c r="F104" s="114" t="s">
        <v>34</v>
      </c>
      <c r="G104" s="115"/>
      <c r="H104" s="116"/>
      <c r="I104" s="117"/>
      <c r="J104" s="12" t="s">
        <v>38</v>
      </c>
      <c r="K104" s="86" t="s">
        <v>44</v>
      </c>
      <c r="L104" s="86" t="s">
        <v>44</v>
      </c>
      <c r="M104" s="174">
        <f>538+106</f>
        <v>644</v>
      </c>
      <c r="N104" s="2"/>
      <c r="V104" s="50"/>
    </row>
    <row r="105" spans="1:22" ht="21" thickBot="1" x14ac:dyDescent="0.3">
      <c r="A105" s="292"/>
      <c r="B105" s="8" t="s">
        <v>1231</v>
      </c>
      <c r="C105" s="8" t="s">
        <v>796</v>
      </c>
      <c r="D105" s="80">
        <v>43545</v>
      </c>
      <c r="E105" s="10" t="s">
        <v>2</v>
      </c>
      <c r="F105" s="11" t="s">
        <v>799</v>
      </c>
      <c r="G105" s="118"/>
      <c r="H105" s="119"/>
      <c r="I105" s="120"/>
      <c r="J105" s="12" t="s">
        <v>39</v>
      </c>
      <c r="K105" s="86" t="s">
        <v>44</v>
      </c>
      <c r="L105" s="86"/>
      <c r="M105" s="174">
        <v>268</v>
      </c>
      <c r="N105" s="2"/>
      <c r="V105" s="50"/>
    </row>
    <row r="106" spans="1:22" ht="24" customHeight="1" thickTop="1" thickBot="1" x14ac:dyDescent="0.3">
      <c r="A106" s="290">
        <f t="shared" ref="A106" si="19">A102+1</f>
        <v>23</v>
      </c>
      <c r="B106" s="113" t="s">
        <v>29</v>
      </c>
      <c r="C106" s="113" t="s">
        <v>31</v>
      </c>
      <c r="D106" s="113" t="s">
        <v>18</v>
      </c>
      <c r="E106" s="113" t="s">
        <v>33</v>
      </c>
      <c r="F106" s="113" t="s">
        <v>33</v>
      </c>
      <c r="G106" s="309" t="s">
        <v>24</v>
      </c>
      <c r="H106" s="310"/>
      <c r="I106" s="311"/>
      <c r="J106" s="42" t="s">
        <v>0</v>
      </c>
      <c r="K106" s="84"/>
      <c r="L106" s="84"/>
      <c r="M106" s="175"/>
      <c r="N106" s="2"/>
      <c r="V106" s="50"/>
    </row>
    <row r="107" spans="1:22" ht="23.4" thickBot="1" x14ac:dyDescent="0.3">
      <c r="A107" s="291"/>
      <c r="B107" s="7" t="s">
        <v>793</v>
      </c>
      <c r="C107" s="166" t="s">
        <v>797</v>
      </c>
      <c r="D107" s="4">
        <v>43573</v>
      </c>
      <c r="E107" s="7"/>
      <c r="F107" s="7" t="s">
        <v>798</v>
      </c>
      <c r="G107" s="295" t="s">
        <v>796</v>
      </c>
      <c r="H107" s="305"/>
      <c r="I107" s="306"/>
      <c r="J107" s="40" t="s">
        <v>37</v>
      </c>
      <c r="K107" s="85"/>
      <c r="L107" s="85" t="s">
        <v>44</v>
      </c>
      <c r="M107" s="173">
        <v>218</v>
      </c>
      <c r="N107" s="2"/>
      <c r="V107" s="50"/>
    </row>
    <row r="108" spans="1:22" ht="21" thickBot="1" x14ac:dyDescent="0.3">
      <c r="A108" s="291"/>
      <c r="B108" s="114" t="s">
        <v>30</v>
      </c>
      <c r="C108" s="114" t="s">
        <v>32</v>
      </c>
      <c r="D108" s="114" t="s">
        <v>17</v>
      </c>
      <c r="E108" s="114" t="s">
        <v>34</v>
      </c>
      <c r="F108" s="114" t="s">
        <v>34</v>
      </c>
      <c r="G108" s="115"/>
      <c r="H108" s="116"/>
      <c r="I108" s="117"/>
      <c r="J108" s="12" t="s">
        <v>38</v>
      </c>
      <c r="K108" s="86"/>
      <c r="L108" s="86" t="s">
        <v>44</v>
      </c>
      <c r="M108" s="174">
        <v>724</v>
      </c>
      <c r="N108" s="2"/>
      <c r="V108" s="50"/>
    </row>
    <row r="109" spans="1:22" ht="21" thickBot="1" x14ac:dyDescent="0.3">
      <c r="A109" s="292"/>
      <c r="B109" s="8" t="s">
        <v>1231</v>
      </c>
      <c r="C109" s="8" t="s">
        <v>796</v>
      </c>
      <c r="D109" s="80">
        <v>43573</v>
      </c>
      <c r="E109" s="10" t="s">
        <v>2</v>
      </c>
      <c r="F109" s="11" t="s">
        <v>800</v>
      </c>
      <c r="G109" s="118"/>
      <c r="H109" s="119"/>
      <c r="I109" s="120"/>
      <c r="J109" s="12" t="s">
        <v>39</v>
      </c>
      <c r="K109" s="86" t="s">
        <v>44</v>
      </c>
      <c r="L109" s="86"/>
      <c r="M109" s="174">
        <v>138</v>
      </c>
      <c r="N109" s="2"/>
      <c r="V109" s="50"/>
    </row>
    <row r="110" spans="1:22" ht="21.6" thickTop="1" thickBot="1" x14ac:dyDescent="0.3">
      <c r="A110" s="290">
        <f t="shared" ref="A110" si="20">A106+1</f>
        <v>24</v>
      </c>
      <c r="B110" s="74" t="s">
        <v>29</v>
      </c>
      <c r="C110" s="74" t="s">
        <v>31</v>
      </c>
      <c r="D110" s="74" t="s">
        <v>18</v>
      </c>
      <c r="E110" s="293" t="s">
        <v>33</v>
      </c>
      <c r="F110" s="293"/>
      <c r="G110" s="293" t="s">
        <v>24</v>
      </c>
      <c r="H110" s="294"/>
      <c r="I110" s="45"/>
      <c r="J110" s="42" t="s">
        <v>0</v>
      </c>
      <c r="K110" s="43"/>
      <c r="L110" s="43"/>
      <c r="M110" s="172"/>
      <c r="N110" s="2"/>
      <c r="V110" s="50"/>
    </row>
    <row r="111" spans="1:22" ht="34.799999999999997" thickBot="1" x14ac:dyDescent="0.3">
      <c r="A111" s="291"/>
      <c r="B111" s="7" t="s">
        <v>793</v>
      </c>
      <c r="C111" s="166" t="s">
        <v>801</v>
      </c>
      <c r="D111" s="4">
        <v>43601</v>
      </c>
      <c r="E111" s="7"/>
      <c r="F111" s="7" t="s">
        <v>802</v>
      </c>
      <c r="G111" s="295" t="s">
        <v>796</v>
      </c>
      <c r="H111" s="305"/>
      <c r="I111" s="306"/>
      <c r="J111" s="40" t="s">
        <v>37</v>
      </c>
      <c r="K111" s="85"/>
      <c r="L111" s="85" t="s">
        <v>44</v>
      </c>
      <c r="M111" s="173">
        <v>256</v>
      </c>
      <c r="N111" s="2"/>
      <c r="V111" s="50"/>
    </row>
    <row r="112" spans="1:22" ht="21" thickBot="1" x14ac:dyDescent="0.3">
      <c r="A112" s="291"/>
      <c r="B112" s="114" t="s">
        <v>30</v>
      </c>
      <c r="C112" s="114" t="s">
        <v>32</v>
      </c>
      <c r="D112" s="114" t="s">
        <v>17</v>
      </c>
      <c r="E112" s="114" t="s">
        <v>34</v>
      </c>
      <c r="F112" s="114" t="s">
        <v>34</v>
      </c>
      <c r="G112" s="115"/>
      <c r="H112" s="116"/>
      <c r="I112" s="117"/>
      <c r="J112" s="12" t="s">
        <v>38</v>
      </c>
      <c r="K112" s="86"/>
      <c r="L112" s="86"/>
      <c r="M112" s="174"/>
      <c r="N112" s="2"/>
      <c r="V112" s="50"/>
    </row>
    <row r="113" spans="1:22" ht="21" thickBot="1" x14ac:dyDescent="0.3">
      <c r="A113" s="292"/>
      <c r="B113" s="8" t="s">
        <v>1231</v>
      </c>
      <c r="C113" s="8" t="s">
        <v>796</v>
      </c>
      <c r="D113" s="80">
        <v>43602</v>
      </c>
      <c r="E113" s="10" t="s">
        <v>2</v>
      </c>
      <c r="F113" s="11" t="s">
        <v>807</v>
      </c>
      <c r="G113" s="118"/>
      <c r="H113" s="119"/>
      <c r="I113" s="120"/>
      <c r="J113" s="12" t="s">
        <v>39</v>
      </c>
      <c r="K113" s="86"/>
      <c r="L113" s="86"/>
      <c r="M113" s="174"/>
      <c r="N113" s="2"/>
      <c r="V113" s="50"/>
    </row>
    <row r="114" spans="1:22" ht="24" customHeight="1" thickTop="1" thickBot="1" x14ac:dyDescent="0.3">
      <c r="A114" s="290">
        <f t="shared" ref="A114" si="21">A110+1</f>
        <v>25</v>
      </c>
      <c r="B114" s="113" t="s">
        <v>29</v>
      </c>
      <c r="C114" s="113" t="s">
        <v>31</v>
      </c>
      <c r="D114" s="113" t="s">
        <v>18</v>
      </c>
      <c r="E114" s="113" t="s">
        <v>33</v>
      </c>
      <c r="F114" s="113" t="s">
        <v>33</v>
      </c>
      <c r="G114" s="309" t="s">
        <v>24</v>
      </c>
      <c r="H114" s="310"/>
      <c r="I114" s="311"/>
      <c r="J114" s="42" t="s">
        <v>0</v>
      </c>
      <c r="K114" s="84"/>
      <c r="L114" s="84"/>
      <c r="M114" s="175"/>
      <c r="N114" s="2"/>
      <c r="V114" s="50"/>
    </row>
    <row r="115" spans="1:22" ht="13.8" thickBot="1" x14ac:dyDescent="0.3">
      <c r="A115" s="291"/>
      <c r="B115" s="7" t="s">
        <v>803</v>
      </c>
      <c r="C115" s="167" t="s">
        <v>831</v>
      </c>
      <c r="D115" s="4">
        <v>43521</v>
      </c>
      <c r="E115" s="7"/>
      <c r="F115" s="7" t="s">
        <v>804</v>
      </c>
      <c r="G115" s="295" t="s">
        <v>805</v>
      </c>
      <c r="H115" s="305"/>
      <c r="I115" s="306"/>
      <c r="J115" s="40" t="s">
        <v>37</v>
      </c>
      <c r="K115" s="85"/>
      <c r="L115" s="85" t="s">
        <v>44</v>
      </c>
      <c r="M115" s="173">
        <v>1128</v>
      </c>
      <c r="N115" s="2"/>
      <c r="V115" s="50"/>
    </row>
    <row r="116" spans="1:22" ht="21" thickBot="1" x14ac:dyDescent="0.3">
      <c r="A116" s="291"/>
      <c r="B116" s="114" t="s">
        <v>30</v>
      </c>
      <c r="C116" s="114" t="s">
        <v>32</v>
      </c>
      <c r="D116" s="114" t="s">
        <v>17</v>
      </c>
      <c r="E116" s="114" t="s">
        <v>34</v>
      </c>
      <c r="F116" s="114" t="s">
        <v>34</v>
      </c>
      <c r="G116" s="115"/>
      <c r="H116" s="116"/>
      <c r="I116" s="117"/>
      <c r="J116" s="12" t="s">
        <v>38</v>
      </c>
      <c r="K116" s="86"/>
      <c r="L116" s="86"/>
      <c r="M116" s="174"/>
      <c r="N116" s="2"/>
      <c r="V116" s="50"/>
    </row>
    <row r="117" spans="1:22" ht="23.4" thickBot="1" x14ac:dyDescent="0.3">
      <c r="A117" s="292"/>
      <c r="B117" s="8" t="s">
        <v>1231</v>
      </c>
      <c r="C117" s="166" t="s">
        <v>806</v>
      </c>
      <c r="D117" s="80">
        <v>43523</v>
      </c>
      <c r="E117" s="10" t="s">
        <v>2</v>
      </c>
      <c r="F117" s="11" t="s">
        <v>808</v>
      </c>
      <c r="G117" s="118"/>
      <c r="H117" s="119"/>
      <c r="I117" s="120"/>
      <c r="J117" s="12" t="s">
        <v>39</v>
      </c>
      <c r="K117" s="86"/>
      <c r="L117" s="86"/>
      <c r="M117" s="174"/>
      <c r="N117" s="2"/>
      <c r="V117" s="50"/>
    </row>
    <row r="118" spans="1:22" ht="21.6" thickTop="1" thickBot="1" x14ac:dyDescent="0.3">
      <c r="A118" s="290">
        <f t="shared" ref="A118" si="22">A114+1</f>
        <v>26</v>
      </c>
      <c r="B118" s="74" t="s">
        <v>29</v>
      </c>
      <c r="C118" s="74" t="s">
        <v>31</v>
      </c>
      <c r="D118" s="74" t="s">
        <v>18</v>
      </c>
      <c r="E118" s="293" t="s">
        <v>33</v>
      </c>
      <c r="F118" s="293"/>
      <c r="G118" s="293" t="s">
        <v>24</v>
      </c>
      <c r="H118" s="294"/>
      <c r="I118" s="45"/>
      <c r="J118" s="42" t="s">
        <v>0</v>
      </c>
      <c r="K118" s="43"/>
      <c r="L118" s="43"/>
      <c r="M118" s="172"/>
      <c r="N118" s="2"/>
      <c r="V118" s="50"/>
    </row>
    <row r="119" spans="1:22" ht="21" thickBot="1" x14ac:dyDescent="0.3">
      <c r="A119" s="291"/>
      <c r="B119" s="7" t="s">
        <v>809</v>
      </c>
      <c r="C119" s="7" t="s">
        <v>729</v>
      </c>
      <c r="D119" s="4">
        <v>43586</v>
      </c>
      <c r="E119" s="7"/>
      <c r="F119" s="7" t="s">
        <v>730</v>
      </c>
      <c r="G119" s="295" t="s">
        <v>731</v>
      </c>
      <c r="H119" s="296"/>
      <c r="I119" s="297"/>
      <c r="J119" s="40" t="s">
        <v>37</v>
      </c>
      <c r="K119" s="85"/>
      <c r="L119" s="85" t="s">
        <v>44</v>
      </c>
      <c r="M119" s="173">
        <v>332</v>
      </c>
      <c r="N119" s="2"/>
      <c r="V119" s="50"/>
    </row>
    <row r="120" spans="1:22" ht="21" thickBot="1" x14ac:dyDescent="0.3">
      <c r="A120" s="291"/>
      <c r="B120" s="114" t="s">
        <v>30</v>
      </c>
      <c r="C120" s="114" t="s">
        <v>32</v>
      </c>
      <c r="D120" s="114" t="s">
        <v>17</v>
      </c>
      <c r="E120" s="114" t="s">
        <v>34</v>
      </c>
      <c r="F120" s="114" t="s">
        <v>34</v>
      </c>
      <c r="G120" s="115"/>
      <c r="H120" s="116"/>
      <c r="I120" s="117"/>
      <c r="J120" s="12" t="s">
        <v>38</v>
      </c>
      <c r="K120" s="86"/>
      <c r="L120" s="86" t="s">
        <v>44</v>
      </c>
      <c r="M120" s="174">
        <v>1540</v>
      </c>
      <c r="N120" s="2"/>
      <c r="V120" s="50"/>
    </row>
    <row r="121" spans="1:22" ht="31.2" thickBot="1" x14ac:dyDescent="0.3">
      <c r="A121" s="292"/>
      <c r="B121" s="8" t="s">
        <v>1231</v>
      </c>
      <c r="C121" s="8" t="s">
        <v>732</v>
      </c>
      <c r="D121" s="80">
        <v>43588</v>
      </c>
      <c r="E121" s="10" t="s">
        <v>2</v>
      </c>
      <c r="F121" s="11" t="s">
        <v>811</v>
      </c>
      <c r="G121" s="118"/>
      <c r="H121" s="119"/>
      <c r="I121" s="120"/>
      <c r="J121" s="12" t="s">
        <v>39</v>
      </c>
      <c r="K121" s="86"/>
      <c r="L121" s="86"/>
      <c r="M121" s="174"/>
      <c r="N121" s="2"/>
      <c r="V121" s="50"/>
    </row>
    <row r="122" spans="1:22" ht="24" customHeight="1" thickTop="1" thickBot="1" x14ac:dyDescent="0.3">
      <c r="A122" s="290">
        <f t="shared" ref="A122" si="23">A118+1</f>
        <v>27</v>
      </c>
      <c r="B122" s="113" t="s">
        <v>29</v>
      </c>
      <c r="C122" s="113" t="s">
        <v>31</v>
      </c>
      <c r="D122" s="113" t="s">
        <v>18</v>
      </c>
      <c r="E122" s="113" t="s">
        <v>33</v>
      </c>
      <c r="F122" s="113" t="s">
        <v>33</v>
      </c>
      <c r="G122" s="309" t="s">
        <v>24</v>
      </c>
      <c r="H122" s="310"/>
      <c r="I122" s="311"/>
      <c r="J122" s="42" t="s">
        <v>0</v>
      </c>
      <c r="K122" s="84"/>
      <c r="L122" s="84"/>
      <c r="M122" s="175"/>
      <c r="N122" s="2"/>
      <c r="V122" s="50"/>
    </row>
    <row r="123" spans="1:22" ht="41.4" thickBot="1" x14ac:dyDescent="0.3">
      <c r="A123" s="291"/>
      <c r="B123" s="7" t="s">
        <v>810</v>
      </c>
      <c r="C123" s="7" t="s">
        <v>717</v>
      </c>
      <c r="D123" s="4">
        <v>43532</v>
      </c>
      <c r="E123" s="7"/>
      <c r="F123" s="7" t="s">
        <v>256</v>
      </c>
      <c r="G123" s="295" t="s">
        <v>718</v>
      </c>
      <c r="H123" s="305"/>
      <c r="I123" s="306"/>
      <c r="J123" s="40" t="s">
        <v>37</v>
      </c>
      <c r="K123" s="85"/>
      <c r="L123" s="85" t="s">
        <v>44</v>
      </c>
      <c r="M123" s="173">
        <v>279</v>
      </c>
      <c r="N123" s="2"/>
      <c r="V123" s="50"/>
    </row>
    <row r="124" spans="1:22" ht="21" thickBot="1" x14ac:dyDescent="0.3">
      <c r="A124" s="291"/>
      <c r="B124" s="114" t="s">
        <v>30</v>
      </c>
      <c r="C124" s="114" t="s">
        <v>32</v>
      </c>
      <c r="D124" s="114" t="s">
        <v>17</v>
      </c>
      <c r="E124" s="114" t="s">
        <v>34</v>
      </c>
      <c r="F124" s="114" t="s">
        <v>34</v>
      </c>
      <c r="G124" s="115"/>
      <c r="H124" s="116"/>
      <c r="I124" s="117"/>
      <c r="J124" s="12" t="s">
        <v>38</v>
      </c>
      <c r="K124" s="86"/>
      <c r="L124" s="86" t="s">
        <v>44</v>
      </c>
      <c r="M124" s="174">
        <v>509</v>
      </c>
      <c r="N124" s="2"/>
      <c r="V124" s="50"/>
    </row>
    <row r="125" spans="1:22" ht="13.8" thickBot="1" x14ac:dyDescent="0.3">
      <c r="A125" s="292"/>
      <c r="B125" s="8" t="s">
        <v>721</v>
      </c>
      <c r="C125" s="8" t="s">
        <v>718</v>
      </c>
      <c r="D125" s="80">
        <v>43532</v>
      </c>
      <c r="E125" s="10" t="s">
        <v>2</v>
      </c>
      <c r="F125" s="11" t="s">
        <v>784</v>
      </c>
      <c r="G125" s="118"/>
      <c r="H125" s="119"/>
      <c r="I125" s="120"/>
      <c r="J125" s="12" t="s">
        <v>39</v>
      </c>
      <c r="K125" s="86"/>
      <c r="L125" s="86"/>
      <c r="M125" s="174"/>
      <c r="N125" s="2"/>
      <c r="V125" s="50"/>
    </row>
    <row r="126" spans="1:22" ht="21.6" thickTop="1" thickBot="1" x14ac:dyDescent="0.3">
      <c r="A126" s="290">
        <f t="shared" ref="A126" si="24">A122+1</f>
        <v>28</v>
      </c>
      <c r="B126" s="74" t="s">
        <v>29</v>
      </c>
      <c r="C126" s="74" t="s">
        <v>31</v>
      </c>
      <c r="D126" s="74" t="s">
        <v>18</v>
      </c>
      <c r="E126" s="293" t="s">
        <v>33</v>
      </c>
      <c r="F126" s="293"/>
      <c r="G126" s="293" t="s">
        <v>24</v>
      </c>
      <c r="H126" s="294"/>
      <c r="I126" s="45"/>
      <c r="J126" s="42" t="s">
        <v>0</v>
      </c>
      <c r="K126" s="43"/>
      <c r="L126" s="43"/>
      <c r="M126" s="172"/>
      <c r="N126" s="2"/>
      <c r="V126" s="50"/>
    </row>
    <row r="127" spans="1:22" ht="34.799999999999997" thickBot="1" x14ac:dyDescent="0.3">
      <c r="A127" s="291"/>
      <c r="B127" s="7" t="s">
        <v>812</v>
      </c>
      <c r="C127" s="166" t="s">
        <v>820</v>
      </c>
      <c r="D127" s="4">
        <v>43537</v>
      </c>
      <c r="E127" s="7"/>
      <c r="F127" s="7" t="s">
        <v>813</v>
      </c>
      <c r="G127" s="295" t="s">
        <v>814</v>
      </c>
      <c r="H127" s="305"/>
      <c r="I127" s="306"/>
      <c r="J127" s="40" t="s">
        <v>37</v>
      </c>
      <c r="K127" s="85"/>
      <c r="L127" s="85" t="s">
        <v>44</v>
      </c>
      <c r="M127" s="173">
        <v>627</v>
      </c>
      <c r="N127" s="2"/>
      <c r="V127" s="50"/>
    </row>
    <row r="128" spans="1:22" ht="21" thickBot="1" x14ac:dyDescent="0.3">
      <c r="A128" s="291"/>
      <c r="B128" s="114" t="s">
        <v>30</v>
      </c>
      <c r="C128" s="114" t="s">
        <v>32</v>
      </c>
      <c r="D128" s="114" t="s">
        <v>17</v>
      </c>
      <c r="E128" s="114" t="s">
        <v>34</v>
      </c>
      <c r="F128" s="114" t="s">
        <v>34</v>
      </c>
      <c r="G128" s="115"/>
      <c r="H128" s="116"/>
      <c r="I128" s="117"/>
      <c r="J128" s="12" t="s">
        <v>38</v>
      </c>
      <c r="K128" s="86"/>
      <c r="L128" s="86" t="s">
        <v>44</v>
      </c>
      <c r="M128" s="174">
        <v>2300</v>
      </c>
      <c r="N128" s="2"/>
      <c r="V128" s="50"/>
    </row>
    <row r="129" spans="1:22" ht="23.4" thickBot="1" x14ac:dyDescent="0.3">
      <c r="A129" s="292"/>
      <c r="B129" s="8" t="s">
        <v>815</v>
      </c>
      <c r="C129" s="166" t="s">
        <v>814</v>
      </c>
      <c r="D129" s="80">
        <v>43539</v>
      </c>
      <c r="E129" s="10" t="s">
        <v>2</v>
      </c>
      <c r="F129" s="11" t="s">
        <v>821</v>
      </c>
      <c r="G129" s="118"/>
      <c r="H129" s="119"/>
      <c r="I129" s="120"/>
      <c r="J129" s="12" t="s">
        <v>39</v>
      </c>
      <c r="K129" s="86"/>
      <c r="L129" s="86" t="s">
        <v>44</v>
      </c>
      <c r="M129" s="174">
        <v>242</v>
      </c>
      <c r="N129" s="2"/>
      <c r="V129" s="50"/>
    </row>
    <row r="130" spans="1:22" ht="24" customHeight="1" thickTop="1" thickBot="1" x14ac:dyDescent="0.3">
      <c r="A130" s="290">
        <f t="shared" ref="A130" si="25">A126+1</f>
        <v>29</v>
      </c>
      <c r="B130" s="113" t="s">
        <v>29</v>
      </c>
      <c r="C130" s="113" t="s">
        <v>31</v>
      </c>
      <c r="D130" s="113" t="s">
        <v>18</v>
      </c>
      <c r="E130" s="113" t="s">
        <v>33</v>
      </c>
      <c r="F130" s="113" t="s">
        <v>33</v>
      </c>
      <c r="G130" s="309" t="s">
        <v>24</v>
      </c>
      <c r="H130" s="310"/>
      <c r="I130" s="311"/>
      <c r="J130" s="42" t="s">
        <v>0</v>
      </c>
      <c r="K130" s="84"/>
      <c r="L130" s="84"/>
      <c r="M130" s="175"/>
      <c r="N130" s="2"/>
      <c r="V130" s="50"/>
    </row>
    <row r="131" spans="1:22" ht="46.2" thickBot="1" x14ac:dyDescent="0.3">
      <c r="A131" s="291"/>
      <c r="B131" s="7" t="s">
        <v>816</v>
      </c>
      <c r="C131" s="166" t="s">
        <v>822</v>
      </c>
      <c r="D131" s="4">
        <v>43572</v>
      </c>
      <c r="E131" s="7"/>
      <c r="F131" s="7" t="s">
        <v>817</v>
      </c>
      <c r="G131" s="295" t="s">
        <v>818</v>
      </c>
      <c r="H131" s="305"/>
      <c r="I131" s="306"/>
      <c r="J131" s="40" t="s">
        <v>37</v>
      </c>
      <c r="K131" s="85"/>
      <c r="L131" s="85" t="s">
        <v>44</v>
      </c>
      <c r="M131" s="173">
        <v>304</v>
      </c>
      <c r="N131" s="2"/>
      <c r="V131" s="50"/>
    </row>
    <row r="132" spans="1:22" ht="21" thickBot="1" x14ac:dyDescent="0.3">
      <c r="A132" s="291"/>
      <c r="B132" s="114" t="s">
        <v>30</v>
      </c>
      <c r="C132" s="114" t="s">
        <v>32</v>
      </c>
      <c r="D132" s="114" t="s">
        <v>17</v>
      </c>
      <c r="E132" s="114" t="s">
        <v>34</v>
      </c>
      <c r="F132" s="114" t="s">
        <v>34</v>
      </c>
      <c r="G132" s="115"/>
      <c r="H132" s="116"/>
      <c r="I132" s="117"/>
      <c r="J132" s="12" t="s">
        <v>38</v>
      </c>
      <c r="K132" s="86"/>
      <c r="L132" s="86" t="s">
        <v>44</v>
      </c>
      <c r="M132" s="174">
        <v>464</v>
      </c>
      <c r="N132" s="2"/>
      <c r="V132" s="50"/>
    </row>
    <row r="133" spans="1:22" ht="34.799999999999997" thickBot="1" x14ac:dyDescent="0.3">
      <c r="A133" s="292"/>
      <c r="B133" s="8" t="s">
        <v>1511</v>
      </c>
      <c r="C133" s="166" t="s">
        <v>819</v>
      </c>
      <c r="D133" s="80">
        <v>43572</v>
      </c>
      <c r="E133" s="10" t="s">
        <v>2</v>
      </c>
      <c r="F133" s="11" t="s">
        <v>823</v>
      </c>
      <c r="G133" s="118"/>
      <c r="H133" s="119"/>
      <c r="I133" s="120"/>
      <c r="J133" s="12" t="s">
        <v>39</v>
      </c>
      <c r="K133" s="86"/>
      <c r="L133" s="86" t="s">
        <v>44</v>
      </c>
      <c r="M133" s="174">
        <v>27</v>
      </c>
      <c r="N133" s="2"/>
      <c r="V133" s="50"/>
    </row>
    <row r="134" spans="1:22" ht="21.6" thickTop="1" thickBot="1" x14ac:dyDescent="0.3">
      <c r="A134" s="290">
        <f t="shared" ref="A134" si="26">A130+1</f>
        <v>30</v>
      </c>
      <c r="B134" s="74" t="s">
        <v>29</v>
      </c>
      <c r="C134" s="74" t="s">
        <v>31</v>
      </c>
      <c r="D134" s="74" t="s">
        <v>18</v>
      </c>
      <c r="E134" s="293" t="s">
        <v>33</v>
      </c>
      <c r="F134" s="293"/>
      <c r="G134" s="293" t="s">
        <v>24</v>
      </c>
      <c r="H134" s="294"/>
      <c r="I134" s="45"/>
      <c r="J134" s="42" t="s">
        <v>0</v>
      </c>
      <c r="K134" s="43"/>
      <c r="L134" s="43"/>
      <c r="M134" s="172"/>
      <c r="N134" s="2"/>
      <c r="V134" s="50"/>
    </row>
    <row r="135" spans="1:22" ht="13.8" thickBot="1" x14ac:dyDescent="0.3">
      <c r="A135" s="291"/>
      <c r="B135" s="7" t="s">
        <v>824</v>
      </c>
      <c r="C135" s="167" t="s">
        <v>825</v>
      </c>
      <c r="D135" s="4">
        <v>43606</v>
      </c>
      <c r="E135" s="7"/>
      <c r="F135" s="7" t="s">
        <v>826</v>
      </c>
      <c r="G135" s="434" t="s">
        <v>827</v>
      </c>
      <c r="H135" s="435"/>
      <c r="I135" s="436"/>
      <c r="J135" s="40" t="s">
        <v>37</v>
      </c>
      <c r="K135" s="85"/>
      <c r="L135" s="85" t="s">
        <v>44</v>
      </c>
      <c r="M135" s="173">
        <v>540</v>
      </c>
      <c r="N135" s="2"/>
      <c r="V135" s="50"/>
    </row>
    <row r="136" spans="1:22" ht="21" thickBot="1" x14ac:dyDescent="0.3">
      <c r="A136" s="291"/>
      <c r="B136" s="114" t="s">
        <v>30</v>
      </c>
      <c r="C136" s="114" t="s">
        <v>32</v>
      </c>
      <c r="D136" s="114" t="s">
        <v>17</v>
      </c>
      <c r="E136" s="114" t="s">
        <v>34</v>
      </c>
      <c r="F136" s="114" t="s">
        <v>34</v>
      </c>
      <c r="G136" s="115"/>
      <c r="H136" s="116"/>
      <c r="I136" s="117"/>
      <c r="J136" s="12" t="s">
        <v>38</v>
      </c>
      <c r="K136" s="86"/>
      <c r="L136" s="86" t="s">
        <v>44</v>
      </c>
      <c r="M136" s="174">
        <v>622</v>
      </c>
      <c r="N136" s="2"/>
      <c r="V136" s="50"/>
    </row>
    <row r="137" spans="1:22" ht="31.2" thickBot="1" x14ac:dyDescent="0.3">
      <c r="A137" s="292"/>
      <c r="B137" s="8" t="s">
        <v>1512</v>
      </c>
      <c r="C137" s="8" t="s">
        <v>827</v>
      </c>
      <c r="D137" s="80">
        <v>43608</v>
      </c>
      <c r="E137" s="10" t="s">
        <v>2</v>
      </c>
      <c r="F137" s="11" t="s">
        <v>828</v>
      </c>
      <c r="G137" s="118"/>
      <c r="H137" s="119"/>
      <c r="I137" s="120"/>
      <c r="J137" s="12" t="s">
        <v>39</v>
      </c>
      <c r="K137" s="86"/>
      <c r="L137" s="86" t="s">
        <v>44</v>
      </c>
      <c r="M137" s="174">
        <v>770</v>
      </c>
      <c r="N137" s="2"/>
      <c r="V137" s="50"/>
    </row>
    <row r="138" spans="1:22" ht="21.6" thickTop="1" thickBot="1" x14ac:dyDescent="0.3">
      <c r="A138" s="290">
        <f t="shared" ref="A138" si="27">A134+1</f>
        <v>31</v>
      </c>
      <c r="B138" s="74" t="s">
        <v>29</v>
      </c>
      <c r="C138" s="74" t="s">
        <v>31</v>
      </c>
      <c r="D138" s="74" t="s">
        <v>18</v>
      </c>
      <c r="E138" s="293" t="s">
        <v>33</v>
      </c>
      <c r="F138" s="293"/>
      <c r="G138" s="293" t="s">
        <v>24</v>
      </c>
      <c r="H138" s="294"/>
      <c r="I138" s="45"/>
      <c r="J138" s="42" t="s">
        <v>0</v>
      </c>
      <c r="K138" s="43"/>
      <c r="L138" s="43"/>
      <c r="M138" s="44"/>
      <c r="N138" s="2"/>
      <c r="V138" s="50"/>
    </row>
    <row r="139" spans="1:22" ht="13.8" thickBot="1" x14ac:dyDescent="0.3">
      <c r="A139" s="291"/>
      <c r="B139" s="7"/>
      <c r="C139" s="7"/>
      <c r="D139" s="4"/>
      <c r="E139" s="7"/>
      <c r="F139" s="7"/>
      <c r="G139" s="295"/>
      <c r="H139" s="296"/>
      <c r="I139" s="297"/>
      <c r="J139" s="40" t="s">
        <v>37</v>
      </c>
      <c r="K139" s="40"/>
      <c r="L139" s="40"/>
      <c r="M139" s="41"/>
      <c r="N139" s="2"/>
      <c r="V139" s="50"/>
    </row>
    <row r="140" spans="1:22" ht="21" thickBot="1" x14ac:dyDescent="0.3">
      <c r="A140" s="291"/>
      <c r="B140" s="75" t="s">
        <v>30</v>
      </c>
      <c r="C140" s="75" t="s">
        <v>32</v>
      </c>
      <c r="D140" s="75" t="s">
        <v>17</v>
      </c>
      <c r="E140" s="298" t="s">
        <v>34</v>
      </c>
      <c r="F140" s="298"/>
      <c r="G140" s="299"/>
      <c r="H140" s="300"/>
      <c r="I140" s="301"/>
      <c r="J140" s="12" t="s">
        <v>38</v>
      </c>
      <c r="K140" s="13"/>
      <c r="L140" s="13"/>
      <c r="M140" s="14"/>
      <c r="N140" s="2"/>
      <c r="V140" s="50"/>
    </row>
    <row r="141" spans="1:22" ht="13.8" thickBot="1" x14ac:dyDescent="0.3">
      <c r="A141" s="292"/>
      <c r="B141" s="8"/>
      <c r="C141" s="8"/>
      <c r="D141" s="9"/>
      <c r="E141" s="10" t="s">
        <v>2</v>
      </c>
      <c r="F141" s="11"/>
      <c r="G141" s="302"/>
      <c r="H141" s="303"/>
      <c r="I141" s="304"/>
      <c r="J141" s="12" t="s">
        <v>39</v>
      </c>
      <c r="K141" s="13"/>
      <c r="L141" s="13"/>
      <c r="M141" s="14"/>
      <c r="N141" s="2"/>
      <c r="V141" s="50"/>
    </row>
    <row r="142" spans="1:22" ht="21.6" thickTop="1" thickBot="1" x14ac:dyDescent="0.3">
      <c r="A142" s="290">
        <f t="shared" ref="A142" si="28">A138+1</f>
        <v>32</v>
      </c>
      <c r="B142" s="74" t="s">
        <v>29</v>
      </c>
      <c r="C142" s="74" t="s">
        <v>31</v>
      </c>
      <c r="D142" s="74" t="s">
        <v>18</v>
      </c>
      <c r="E142" s="293" t="s">
        <v>33</v>
      </c>
      <c r="F142" s="293"/>
      <c r="G142" s="293" t="s">
        <v>24</v>
      </c>
      <c r="H142" s="294"/>
      <c r="I142" s="45"/>
      <c r="J142" s="42" t="s">
        <v>0</v>
      </c>
      <c r="K142" s="43"/>
      <c r="L142" s="43"/>
      <c r="M142" s="44"/>
      <c r="N142" s="2"/>
      <c r="V142" s="50"/>
    </row>
    <row r="143" spans="1:22" ht="13.8" thickBot="1" x14ac:dyDescent="0.3">
      <c r="A143" s="291"/>
      <c r="B143" s="7"/>
      <c r="C143" s="7"/>
      <c r="D143" s="4"/>
      <c r="E143" s="7"/>
      <c r="F143" s="7"/>
      <c r="G143" s="295"/>
      <c r="H143" s="296"/>
      <c r="I143" s="297"/>
      <c r="J143" s="40" t="s">
        <v>37</v>
      </c>
      <c r="K143" s="40"/>
      <c r="L143" s="40"/>
      <c r="M143" s="41"/>
      <c r="N143" s="2"/>
      <c r="V143" s="50"/>
    </row>
    <row r="144" spans="1:22" ht="21" thickBot="1" x14ac:dyDescent="0.3">
      <c r="A144" s="291"/>
      <c r="B144" s="75" t="s">
        <v>30</v>
      </c>
      <c r="C144" s="75" t="s">
        <v>32</v>
      </c>
      <c r="D144" s="75" t="s">
        <v>17</v>
      </c>
      <c r="E144" s="298" t="s">
        <v>34</v>
      </c>
      <c r="F144" s="298"/>
      <c r="G144" s="299"/>
      <c r="H144" s="300"/>
      <c r="I144" s="301"/>
      <c r="J144" s="12" t="s">
        <v>38</v>
      </c>
      <c r="K144" s="13"/>
      <c r="L144" s="13"/>
      <c r="M144" s="14"/>
      <c r="N144" s="2"/>
      <c r="V144" s="50"/>
    </row>
    <row r="145" spans="1:22" ht="13.8" thickBot="1" x14ac:dyDescent="0.3">
      <c r="A145" s="292"/>
      <c r="B145" s="8"/>
      <c r="C145" s="8"/>
      <c r="D145" s="9"/>
      <c r="E145" s="10" t="s">
        <v>2</v>
      </c>
      <c r="F145" s="11"/>
      <c r="G145" s="302"/>
      <c r="H145" s="303"/>
      <c r="I145" s="304"/>
      <c r="J145" s="12" t="s">
        <v>39</v>
      </c>
      <c r="K145" s="13"/>
      <c r="L145" s="13"/>
      <c r="M145" s="14"/>
      <c r="N145" s="2"/>
      <c r="V145" s="50"/>
    </row>
    <row r="146" spans="1:22" ht="21.6" thickTop="1" thickBot="1" x14ac:dyDescent="0.3">
      <c r="A146" s="290">
        <f t="shared" ref="A146" si="29">A142+1</f>
        <v>33</v>
      </c>
      <c r="B146" s="74" t="s">
        <v>29</v>
      </c>
      <c r="C146" s="74" t="s">
        <v>31</v>
      </c>
      <c r="D146" s="74" t="s">
        <v>18</v>
      </c>
      <c r="E146" s="293" t="s">
        <v>33</v>
      </c>
      <c r="F146" s="293"/>
      <c r="G146" s="293" t="s">
        <v>24</v>
      </c>
      <c r="H146" s="294"/>
      <c r="I146" s="45"/>
      <c r="J146" s="42" t="s">
        <v>0</v>
      </c>
      <c r="K146" s="43"/>
      <c r="L146" s="43"/>
      <c r="M146" s="44"/>
      <c r="N146" s="2"/>
      <c r="V146" s="50"/>
    </row>
    <row r="147" spans="1:22" ht="13.8" thickBot="1" x14ac:dyDescent="0.3">
      <c r="A147" s="291"/>
      <c r="B147" s="7"/>
      <c r="C147" s="7"/>
      <c r="D147" s="4"/>
      <c r="E147" s="7"/>
      <c r="F147" s="7"/>
      <c r="G147" s="295"/>
      <c r="H147" s="296"/>
      <c r="I147" s="297"/>
      <c r="J147" s="40" t="s">
        <v>37</v>
      </c>
      <c r="K147" s="40"/>
      <c r="L147" s="40"/>
      <c r="M147" s="41"/>
      <c r="N147" s="2"/>
      <c r="V147" s="50"/>
    </row>
    <row r="148" spans="1:22" ht="21" thickBot="1" x14ac:dyDescent="0.3">
      <c r="A148" s="291"/>
      <c r="B148" s="75" t="s">
        <v>30</v>
      </c>
      <c r="C148" s="75" t="s">
        <v>32</v>
      </c>
      <c r="D148" s="75" t="s">
        <v>17</v>
      </c>
      <c r="E148" s="298" t="s">
        <v>34</v>
      </c>
      <c r="F148" s="298"/>
      <c r="G148" s="299"/>
      <c r="H148" s="300"/>
      <c r="I148" s="301"/>
      <c r="J148" s="12" t="s">
        <v>38</v>
      </c>
      <c r="K148" s="13"/>
      <c r="L148" s="13"/>
      <c r="M148" s="14"/>
      <c r="N148" s="2"/>
      <c r="V148" s="50"/>
    </row>
    <row r="149" spans="1:22" ht="13.8" thickBot="1" x14ac:dyDescent="0.3">
      <c r="A149" s="292"/>
      <c r="B149" s="8"/>
      <c r="C149" s="8"/>
      <c r="D149" s="9"/>
      <c r="E149" s="10" t="s">
        <v>2</v>
      </c>
      <c r="F149" s="11"/>
      <c r="G149" s="302"/>
      <c r="H149" s="303"/>
      <c r="I149" s="304"/>
      <c r="J149" s="12" t="s">
        <v>39</v>
      </c>
      <c r="K149" s="13"/>
      <c r="L149" s="13"/>
      <c r="M149" s="14"/>
      <c r="N149" s="2"/>
      <c r="V149" s="50"/>
    </row>
    <row r="150" spans="1:22" ht="21.6" thickTop="1" thickBot="1" x14ac:dyDescent="0.3">
      <c r="A150" s="290">
        <f t="shared" ref="A150" si="30">A146+1</f>
        <v>34</v>
      </c>
      <c r="B150" s="74" t="s">
        <v>29</v>
      </c>
      <c r="C150" s="74" t="s">
        <v>31</v>
      </c>
      <c r="D150" s="74" t="s">
        <v>18</v>
      </c>
      <c r="E150" s="293" t="s">
        <v>33</v>
      </c>
      <c r="F150" s="293"/>
      <c r="G150" s="293" t="s">
        <v>24</v>
      </c>
      <c r="H150" s="294"/>
      <c r="I150" s="45"/>
      <c r="J150" s="42" t="s">
        <v>0</v>
      </c>
      <c r="K150" s="43"/>
      <c r="L150" s="43"/>
      <c r="M150" s="44"/>
      <c r="N150" s="2"/>
      <c r="V150" s="50"/>
    </row>
    <row r="151" spans="1:22" ht="13.8" thickBot="1" x14ac:dyDescent="0.3">
      <c r="A151" s="291"/>
      <c r="B151" s="7"/>
      <c r="C151" s="7"/>
      <c r="D151" s="4"/>
      <c r="E151" s="7"/>
      <c r="F151" s="7"/>
      <c r="G151" s="295"/>
      <c r="H151" s="296"/>
      <c r="I151" s="297"/>
      <c r="J151" s="40" t="s">
        <v>37</v>
      </c>
      <c r="K151" s="40"/>
      <c r="L151" s="40"/>
      <c r="M151" s="41"/>
      <c r="N151" s="2"/>
      <c r="V151" s="50"/>
    </row>
    <row r="152" spans="1:22" ht="21" thickBot="1" x14ac:dyDescent="0.3">
      <c r="A152" s="291"/>
      <c r="B152" s="75" t="s">
        <v>30</v>
      </c>
      <c r="C152" s="75" t="s">
        <v>32</v>
      </c>
      <c r="D152" s="75" t="s">
        <v>17</v>
      </c>
      <c r="E152" s="298" t="s">
        <v>34</v>
      </c>
      <c r="F152" s="298"/>
      <c r="G152" s="299"/>
      <c r="H152" s="300"/>
      <c r="I152" s="301"/>
      <c r="J152" s="12" t="s">
        <v>38</v>
      </c>
      <c r="K152" s="13"/>
      <c r="L152" s="13"/>
      <c r="M152" s="14"/>
      <c r="N152" s="2"/>
      <c r="V152" s="50"/>
    </row>
    <row r="153" spans="1:22" ht="13.8" thickBot="1" x14ac:dyDescent="0.3">
      <c r="A153" s="292"/>
      <c r="B153" s="8"/>
      <c r="C153" s="8"/>
      <c r="D153" s="9"/>
      <c r="E153" s="10" t="s">
        <v>2</v>
      </c>
      <c r="F153" s="11"/>
      <c r="G153" s="302"/>
      <c r="H153" s="303"/>
      <c r="I153" s="304"/>
      <c r="J153" s="12" t="s">
        <v>39</v>
      </c>
      <c r="K153" s="13"/>
      <c r="L153" s="13"/>
      <c r="M153" s="14"/>
      <c r="N153" s="2"/>
      <c r="V153" s="50"/>
    </row>
    <row r="154" spans="1:22" ht="21.6" thickTop="1" thickBot="1" x14ac:dyDescent="0.3">
      <c r="A154" s="290">
        <f t="shared" ref="A154" si="31">A150+1</f>
        <v>35</v>
      </c>
      <c r="B154" s="74" t="s">
        <v>29</v>
      </c>
      <c r="C154" s="74" t="s">
        <v>31</v>
      </c>
      <c r="D154" s="74" t="s">
        <v>18</v>
      </c>
      <c r="E154" s="293" t="s">
        <v>33</v>
      </c>
      <c r="F154" s="293"/>
      <c r="G154" s="293" t="s">
        <v>24</v>
      </c>
      <c r="H154" s="294"/>
      <c r="I154" s="45"/>
      <c r="J154" s="42" t="s">
        <v>0</v>
      </c>
      <c r="K154" s="43"/>
      <c r="L154" s="43"/>
      <c r="M154" s="44"/>
      <c r="N154" s="2"/>
      <c r="V154" s="50"/>
    </row>
    <row r="155" spans="1:22" ht="13.8" thickBot="1" x14ac:dyDescent="0.3">
      <c r="A155" s="291"/>
      <c r="B155" s="7"/>
      <c r="C155" s="7"/>
      <c r="D155" s="4"/>
      <c r="E155" s="7"/>
      <c r="F155" s="7"/>
      <c r="G155" s="295"/>
      <c r="H155" s="296"/>
      <c r="I155" s="297"/>
      <c r="J155" s="40" t="s">
        <v>37</v>
      </c>
      <c r="K155" s="40"/>
      <c r="L155" s="40"/>
      <c r="M155" s="41"/>
      <c r="N155" s="2"/>
      <c r="V155" s="50"/>
    </row>
    <row r="156" spans="1:22" ht="21" thickBot="1" x14ac:dyDescent="0.3">
      <c r="A156" s="291"/>
      <c r="B156" s="75" t="s">
        <v>30</v>
      </c>
      <c r="C156" s="75" t="s">
        <v>32</v>
      </c>
      <c r="D156" s="75" t="s">
        <v>17</v>
      </c>
      <c r="E156" s="298" t="s">
        <v>34</v>
      </c>
      <c r="F156" s="298"/>
      <c r="G156" s="299"/>
      <c r="H156" s="300"/>
      <c r="I156" s="301"/>
      <c r="J156" s="12" t="s">
        <v>38</v>
      </c>
      <c r="K156" s="13"/>
      <c r="L156" s="13"/>
      <c r="M156" s="14"/>
      <c r="N156" s="2"/>
      <c r="V156" s="50"/>
    </row>
    <row r="157" spans="1:22" ht="13.8" thickBot="1" x14ac:dyDescent="0.3">
      <c r="A157" s="292"/>
      <c r="B157" s="8"/>
      <c r="C157" s="8"/>
      <c r="D157" s="9"/>
      <c r="E157" s="10" t="s">
        <v>2</v>
      </c>
      <c r="F157" s="11"/>
      <c r="G157" s="302"/>
      <c r="H157" s="303"/>
      <c r="I157" s="304"/>
      <c r="J157" s="12" t="s">
        <v>39</v>
      </c>
      <c r="K157" s="13"/>
      <c r="L157" s="13"/>
      <c r="M157" s="14"/>
      <c r="N157" s="2"/>
      <c r="V157" s="50"/>
    </row>
    <row r="158" spans="1:22" ht="21.6" thickTop="1" thickBot="1" x14ac:dyDescent="0.3">
      <c r="A158" s="290">
        <f t="shared" ref="A158" si="32">A154+1</f>
        <v>36</v>
      </c>
      <c r="B158" s="74" t="s">
        <v>29</v>
      </c>
      <c r="C158" s="74" t="s">
        <v>31</v>
      </c>
      <c r="D158" s="74" t="s">
        <v>18</v>
      </c>
      <c r="E158" s="293" t="s">
        <v>33</v>
      </c>
      <c r="F158" s="293"/>
      <c r="G158" s="293" t="s">
        <v>24</v>
      </c>
      <c r="H158" s="294"/>
      <c r="I158" s="45"/>
      <c r="J158" s="42" t="s">
        <v>0</v>
      </c>
      <c r="K158" s="43"/>
      <c r="L158" s="43"/>
      <c r="M158" s="44"/>
      <c r="N158" s="2"/>
      <c r="V158" s="50"/>
    </row>
    <row r="159" spans="1:22" ht="13.8" thickBot="1" x14ac:dyDescent="0.3">
      <c r="A159" s="291"/>
      <c r="B159" s="7"/>
      <c r="C159" s="7"/>
      <c r="D159" s="4"/>
      <c r="E159" s="7"/>
      <c r="F159" s="7"/>
      <c r="G159" s="295"/>
      <c r="H159" s="296"/>
      <c r="I159" s="297"/>
      <c r="J159" s="40" t="s">
        <v>37</v>
      </c>
      <c r="K159" s="40"/>
      <c r="L159" s="40"/>
      <c r="M159" s="41"/>
      <c r="N159" s="2"/>
      <c r="V159" s="50"/>
    </row>
    <row r="160" spans="1:22" ht="21" thickBot="1" x14ac:dyDescent="0.3">
      <c r="A160" s="291"/>
      <c r="B160" s="75" t="s">
        <v>30</v>
      </c>
      <c r="C160" s="75" t="s">
        <v>32</v>
      </c>
      <c r="D160" s="75" t="s">
        <v>17</v>
      </c>
      <c r="E160" s="298" t="s">
        <v>34</v>
      </c>
      <c r="F160" s="298"/>
      <c r="G160" s="299"/>
      <c r="H160" s="300"/>
      <c r="I160" s="301"/>
      <c r="J160" s="12" t="s">
        <v>38</v>
      </c>
      <c r="K160" s="13"/>
      <c r="L160" s="13"/>
      <c r="M160" s="14"/>
      <c r="N160" s="2"/>
      <c r="V160" s="50"/>
    </row>
    <row r="161" spans="1:22" ht="13.8" thickBot="1" x14ac:dyDescent="0.3">
      <c r="A161" s="292"/>
      <c r="B161" s="8"/>
      <c r="C161" s="8"/>
      <c r="D161" s="9"/>
      <c r="E161" s="10" t="s">
        <v>2</v>
      </c>
      <c r="F161" s="11"/>
      <c r="G161" s="302"/>
      <c r="H161" s="303"/>
      <c r="I161" s="304"/>
      <c r="J161" s="12" t="s">
        <v>39</v>
      </c>
      <c r="K161" s="13"/>
      <c r="L161" s="13"/>
      <c r="M161" s="14"/>
      <c r="N161" s="2"/>
      <c r="V161" s="50"/>
    </row>
    <row r="162" spans="1:22" ht="21.6" thickTop="1" thickBot="1" x14ac:dyDescent="0.3">
      <c r="A162" s="290">
        <f t="shared" ref="A162" si="33">A158+1</f>
        <v>37</v>
      </c>
      <c r="B162" s="74" t="s">
        <v>29</v>
      </c>
      <c r="C162" s="74" t="s">
        <v>31</v>
      </c>
      <c r="D162" s="74" t="s">
        <v>18</v>
      </c>
      <c r="E162" s="293" t="s">
        <v>33</v>
      </c>
      <c r="F162" s="293"/>
      <c r="G162" s="293" t="s">
        <v>24</v>
      </c>
      <c r="H162" s="294"/>
      <c r="I162" s="45"/>
      <c r="J162" s="42" t="s">
        <v>0</v>
      </c>
      <c r="K162" s="43"/>
      <c r="L162" s="43"/>
      <c r="M162" s="44"/>
      <c r="N162" s="2"/>
      <c r="V162" s="50"/>
    </row>
    <row r="163" spans="1:22" ht="13.8" thickBot="1" x14ac:dyDescent="0.3">
      <c r="A163" s="291"/>
      <c r="B163" s="7"/>
      <c r="C163" s="7"/>
      <c r="D163" s="4"/>
      <c r="E163" s="7"/>
      <c r="F163" s="7"/>
      <c r="G163" s="295"/>
      <c r="H163" s="296"/>
      <c r="I163" s="297"/>
      <c r="J163" s="40" t="s">
        <v>37</v>
      </c>
      <c r="K163" s="40"/>
      <c r="L163" s="40"/>
      <c r="M163" s="41"/>
      <c r="N163" s="2"/>
      <c r="V163" s="50"/>
    </row>
    <row r="164" spans="1:22" ht="21" thickBot="1" x14ac:dyDescent="0.3">
      <c r="A164" s="291"/>
      <c r="B164" s="75" t="s">
        <v>30</v>
      </c>
      <c r="C164" s="75" t="s">
        <v>32</v>
      </c>
      <c r="D164" s="75" t="s">
        <v>17</v>
      </c>
      <c r="E164" s="298" t="s">
        <v>34</v>
      </c>
      <c r="F164" s="298"/>
      <c r="G164" s="299"/>
      <c r="H164" s="300"/>
      <c r="I164" s="301"/>
      <c r="J164" s="12" t="s">
        <v>38</v>
      </c>
      <c r="K164" s="13"/>
      <c r="L164" s="13"/>
      <c r="M164" s="14"/>
      <c r="N164" s="2"/>
      <c r="V164" s="50"/>
    </row>
    <row r="165" spans="1:22" ht="13.8" thickBot="1" x14ac:dyDescent="0.3">
      <c r="A165" s="292"/>
      <c r="B165" s="8"/>
      <c r="C165" s="8"/>
      <c r="D165" s="9"/>
      <c r="E165" s="10" t="s">
        <v>2</v>
      </c>
      <c r="F165" s="11"/>
      <c r="G165" s="302"/>
      <c r="H165" s="303"/>
      <c r="I165" s="304"/>
      <c r="J165" s="12" t="s">
        <v>39</v>
      </c>
      <c r="K165" s="13"/>
      <c r="L165" s="13"/>
      <c r="M165" s="14"/>
      <c r="N165" s="2"/>
      <c r="V165" s="50"/>
    </row>
    <row r="166" spans="1:22" ht="21.6" thickTop="1" thickBot="1" x14ac:dyDescent="0.3">
      <c r="A166" s="290">
        <f t="shared" ref="A166" si="34">A162+1</f>
        <v>38</v>
      </c>
      <c r="B166" s="74" t="s">
        <v>29</v>
      </c>
      <c r="C166" s="74" t="s">
        <v>31</v>
      </c>
      <c r="D166" s="74" t="s">
        <v>18</v>
      </c>
      <c r="E166" s="293" t="s">
        <v>33</v>
      </c>
      <c r="F166" s="293"/>
      <c r="G166" s="293" t="s">
        <v>24</v>
      </c>
      <c r="H166" s="294"/>
      <c r="I166" s="45"/>
      <c r="J166" s="42" t="s">
        <v>0</v>
      </c>
      <c r="K166" s="43"/>
      <c r="L166" s="43"/>
      <c r="M166" s="44"/>
      <c r="N166" s="2"/>
      <c r="V166" s="50"/>
    </row>
    <row r="167" spans="1:22" ht="13.8" thickBot="1" x14ac:dyDescent="0.3">
      <c r="A167" s="291"/>
      <c r="B167" s="7"/>
      <c r="C167" s="7"/>
      <c r="D167" s="4"/>
      <c r="E167" s="7"/>
      <c r="F167" s="7"/>
      <c r="G167" s="295"/>
      <c r="H167" s="296"/>
      <c r="I167" s="297"/>
      <c r="J167" s="40" t="s">
        <v>37</v>
      </c>
      <c r="K167" s="40"/>
      <c r="L167" s="40"/>
      <c r="M167" s="41"/>
      <c r="N167" s="2"/>
      <c r="V167" s="50"/>
    </row>
    <row r="168" spans="1:22" ht="21" thickBot="1" x14ac:dyDescent="0.3">
      <c r="A168" s="291"/>
      <c r="B168" s="75" t="s">
        <v>30</v>
      </c>
      <c r="C168" s="75" t="s">
        <v>32</v>
      </c>
      <c r="D168" s="75" t="s">
        <v>17</v>
      </c>
      <c r="E168" s="298" t="s">
        <v>34</v>
      </c>
      <c r="F168" s="298"/>
      <c r="G168" s="299"/>
      <c r="H168" s="300"/>
      <c r="I168" s="301"/>
      <c r="J168" s="12" t="s">
        <v>38</v>
      </c>
      <c r="K168" s="13"/>
      <c r="L168" s="13"/>
      <c r="M168" s="14"/>
      <c r="N168" s="2"/>
      <c r="V168" s="50"/>
    </row>
    <row r="169" spans="1:22" ht="13.8" thickBot="1" x14ac:dyDescent="0.3">
      <c r="A169" s="292"/>
      <c r="B169" s="8"/>
      <c r="C169" s="8"/>
      <c r="D169" s="9"/>
      <c r="E169" s="10" t="s">
        <v>2</v>
      </c>
      <c r="F169" s="11"/>
      <c r="G169" s="302"/>
      <c r="H169" s="303"/>
      <c r="I169" s="304"/>
      <c r="J169" s="12" t="s">
        <v>39</v>
      </c>
      <c r="K169" s="13"/>
      <c r="L169" s="13"/>
      <c r="M169" s="14"/>
      <c r="N169" s="2"/>
      <c r="V169" s="50"/>
    </row>
    <row r="170" spans="1:22" ht="21.6" thickTop="1" thickBot="1" x14ac:dyDescent="0.3">
      <c r="A170" s="290">
        <f t="shared" ref="A170" si="35">A166+1</f>
        <v>39</v>
      </c>
      <c r="B170" s="74" t="s">
        <v>29</v>
      </c>
      <c r="C170" s="74" t="s">
        <v>31</v>
      </c>
      <c r="D170" s="74" t="s">
        <v>18</v>
      </c>
      <c r="E170" s="293" t="s">
        <v>33</v>
      </c>
      <c r="F170" s="293"/>
      <c r="G170" s="293" t="s">
        <v>24</v>
      </c>
      <c r="H170" s="294"/>
      <c r="I170" s="45"/>
      <c r="J170" s="42" t="s">
        <v>0</v>
      </c>
      <c r="K170" s="43"/>
      <c r="L170" s="43"/>
      <c r="M170" s="44"/>
      <c r="N170" s="2"/>
      <c r="V170" s="50"/>
    </row>
    <row r="171" spans="1:22" ht="13.8" thickBot="1" x14ac:dyDescent="0.3">
      <c r="A171" s="291"/>
      <c r="B171" s="7"/>
      <c r="C171" s="7"/>
      <c r="D171" s="4"/>
      <c r="E171" s="7"/>
      <c r="F171" s="7"/>
      <c r="G171" s="295"/>
      <c r="H171" s="296"/>
      <c r="I171" s="297"/>
      <c r="J171" s="40" t="s">
        <v>37</v>
      </c>
      <c r="K171" s="40"/>
      <c r="L171" s="40"/>
      <c r="M171" s="41"/>
      <c r="N171" s="2"/>
      <c r="V171" s="50"/>
    </row>
    <row r="172" spans="1:22" ht="21" thickBot="1" x14ac:dyDescent="0.3">
      <c r="A172" s="291"/>
      <c r="B172" s="75" t="s">
        <v>30</v>
      </c>
      <c r="C172" s="75" t="s">
        <v>32</v>
      </c>
      <c r="D172" s="75" t="s">
        <v>17</v>
      </c>
      <c r="E172" s="298" t="s">
        <v>34</v>
      </c>
      <c r="F172" s="298"/>
      <c r="G172" s="299"/>
      <c r="H172" s="300"/>
      <c r="I172" s="301"/>
      <c r="J172" s="12" t="s">
        <v>38</v>
      </c>
      <c r="K172" s="13"/>
      <c r="L172" s="13"/>
      <c r="M172" s="14"/>
      <c r="N172" s="2"/>
      <c r="V172" s="50"/>
    </row>
    <row r="173" spans="1:22" ht="13.8" thickBot="1" x14ac:dyDescent="0.3">
      <c r="A173" s="292"/>
      <c r="B173" s="8"/>
      <c r="C173" s="8"/>
      <c r="D173" s="9"/>
      <c r="E173" s="10" t="s">
        <v>2</v>
      </c>
      <c r="F173" s="11"/>
      <c r="G173" s="302"/>
      <c r="H173" s="303"/>
      <c r="I173" s="304"/>
      <c r="J173" s="12" t="s">
        <v>39</v>
      </c>
      <c r="K173" s="13"/>
      <c r="L173" s="13"/>
      <c r="M173" s="14"/>
      <c r="N173" s="2"/>
      <c r="V173" s="50"/>
    </row>
    <row r="174" spans="1:22" ht="21.6" thickTop="1" thickBot="1" x14ac:dyDescent="0.3">
      <c r="A174" s="290">
        <f t="shared" ref="A174" si="36">A170+1</f>
        <v>40</v>
      </c>
      <c r="B174" s="74" t="s">
        <v>29</v>
      </c>
      <c r="C174" s="74" t="s">
        <v>31</v>
      </c>
      <c r="D174" s="74" t="s">
        <v>18</v>
      </c>
      <c r="E174" s="293" t="s">
        <v>33</v>
      </c>
      <c r="F174" s="293"/>
      <c r="G174" s="293" t="s">
        <v>24</v>
      </c>
      <c r="H174" s="294"/>
      <c r="I174" s="45"/>
      <c r="J174" s="42" t="s">
        <v>0</v>
      </c>
      <c r="K174" s="43"/>
      <c r="L174" s="43"/>
      <c r="M174" s="44"/>
      <c r="N174" s="2"/>
      <c r="V174" s="50"/>
    </row>
    <row r="175" spans="1:22" ht="13.8" thickBot="1" x14ac:dyDescent="0.3">
      <c r="A175" s="291"/>
      <c r="B175" s="7"/>
      <c r="C175" s="7"/>
      <c r="D175" s="4"/>
      <c r="E175" s="7"/>
      <c r="F175" s="7"/>
      <c r="G175" s="295"/>
      <c r="H175" s="296"/>
      <c r="I175" s="297"/>
      <c r="J175" s="40" t="s">
        <v>37</v>
      </c>
      <c r="K175" s="40"/>
      <c r="L175" s="40"/>
      <c r="M175" s="41"/>
      <c r="N175" s="2"/>
      <c r="V175" s="50"/>
    </row>
    <row r="176" spans="1:22" ht="21" thickBot="1" x14ac:dyDescent="0.3">
      <c r="A176" s="291"/>
      <c r="B176" s="75" t="s">
        <v>30</v>
      </c>
      <c r="C176" s="75" t="s">
        <v>32</v>
      </c>
      <c r="D176" s="75" t="s">
        <v>17</v>
      </c>
      <c r="E176" s="298" t="s">
        <v>34</v>
      </c>
      <c r="F176" s="298"/>
      <c r="G176" s="299"/>
      <c r="H176" s="300"/>
      <c r="I176" s="301"/>
      <c r="J176" s="12" t="s">
        <v>38</v>
      </c>
      <c r="K176" s="13"/>
      <c r="L176" s="13"/>
      <c r="M176" s="14"/>
      <c r="N176" s="2"/>
      <c r="V176" s="50"/>
    </row>
    <row r="177" spans="1:22" ht="13.8" thickBot="1" x14ac:dyDescent="0.3">
      <c r="A177" s="292"/>
      <c r="B177" s="8"/>
      <c r="C177" s="8"/>
      <c r="D177" s="9"/>
      <c r="E177" s="10" t="s">
        <v>2</v>
      </c>
      <c r="F177" s="11"/>
      <c r="G177" s="302"/>
      <c r="H177" s="303"/>
      <c r="I177" s="304"/>
      <c r="J177" s="12" t="s">
        <v>39</v>
      </c>
      <c r="K177" s="13"/>
      <c r="L177" s="13"/>
      <c r="M177" s="14"/>
      <c r="N177" s="2"/>
      <c r="V177" s="50"/>
    </row>
    <row r="178" spans="1:22" ht="21.6" thickTop="1" thickBot="1" x14ac:dyDescent="0.3">
      <c r="A178" s="290">
        <f t="shared" ref="A178" si="37">A174+1</f>
        <v>41</v>
      </c>
      <c r="B178" s="74" t="s">
        <v>29</v>
      </c>
      <c r="C178" s="74" t="s">
        <v>31</v>
      </c>
      <c r="D178" s="74" t="s">
        <v>18</v>
      </c>
      <c r="E178" s="293" t="s">
        <v>33</v>
      </c>
      <c r="F178" s="293"/>
      <c r="G178" s="293" t="s">
        <v>24</v>
      </c>
      <c r="H178" s="294"/>
      <c r="I178" s="45"/>
      <c r="J178" s="42" t="s">
        <v>0</v>
      </c>
      <c r="K178" s="43"/>
      <c r="L178" s="43"/>
      <c r="M178" s="44"/>
      <c r="N178" s="2"/>
      <c r="V178" s="50"/>
    </row>
    <row r="179" spans="1:22" ht="13.8" thickBot="1" x14ac:dyDescent="0.3">
      <c r="A179" s="291"/>
      <c r="B179" s="7"/>
      <c r="C179" s="7"/>
      <c r="D179" s="4"/>
      <c r="E179" s="7"/>
      <c r="F179" s="7"/>
      <c r="G179" s="295"/>
      <c r="H179" s="296"/>
      <c r="I179" s="297"/>
      <c r="J179" s="40" t="s">
        <v>37</v>
      </c>
      <c r="K179" s="40"/>
      <c r="L179" s="40"/>
      <c r="M179" s="41"/>
      <c r="N179" s="2"/>
      <c r="V179" s="50">
        <v>0</v>
      </c>
    </row>
    <row r="180" spans="1:22" ht="21" thickBot="1" x14ac:dyDescent="0.3">
      <c r="A180" s="291"/>
      <c r="B180" s="75" t="s">
        <v>30</v>
      </c>
      <c r="C180" s="75" t="s">
        <v>32</v>
      </c>
      <c r="D180" s="75" t="s">
        <v>17</v>
      </c>
      <c r="E180" s="298" t="s">
        <v>34</v>
      </c>
      <c r="F180" s="298"/>
      <c r="G180" s="299"/>
      <c r="H180" s="300"/>
      <c r="I180" s="301"/>
      <c r="J180" s="12" t="s">
        <v>38</v>
      </c>
      <c r="K180" s="13"/>
      <c r="L180" s="13"/>
      <c r="M180" s="14"/>
      <c r="N180" s="2"/>
      <c r="V180" s="50"/>
    </row>
    <row r="181" spans="1:22" ht="13.8" thickBot="1" x14ac:dyDescent="0.3">
      <c r="A181" s="292"/>
      <c r="B181" s="8"/>
      <c r="C181" s="8"/>
      <c r="D181" s="9"/>
      <c r="E181" s="10" t="s">
        <v>2</v>
      </c>
      <c r="F181" s="11"/>
      <c r="G181" s="302"/>
      <c r="H181" s="303"/>
      <c r="I181" s="304"/>
      <c r="J181" s="12" t="s">
        <v>39</v>
      </c>
      <c r="K181" s="13"/>
      <c r="L181" s="13"/>
      <c r="M181" s="14"/>
      <c r="N181" s="2"/>
      <c r="V181" s="50"/>
    </row>
    <row r="182" spans="1:22" ht="21.6" thickTop="1" thickBot="1" x14ac:dyDescent="0.3">
      <c r="A182" s="290">
        <f t="shared" ref="A182" si="38">A178+1</f>
        <v>42</v>
      </c>
      <c r="B182" s="74" t="s">
        <v>29</v>
      </c>
      <c r="C182" s="74" t="s">
        <v>31</v>
      </c>
      <c r="D182" s="74" t="s">
        <v>18</v>
      </c>
      <c r="E182" s="293" t="s">
        <v>33</v>
      </c>
      <c r="F182" s="293"/>
      <c r="G182" s="293" t="s">
        <v>24</v>
      </c>
      <c r="H182" s="294"/>
      <c r="I182" s="45"/>
      <c r="J182" s="42" t="s">
        <v>0</v>
      </c>
      <c r="K182" s="43"/>
      <c r="L182" s="43"/>
      <c r="M182" s="44"/>
      <c r="N182" s="2"/>
      <c r="V182" s="50"/>
    </row>
    <row r="183" spans="1:22" ht="13.8" thickBot="1" x14ac:dyDescent="0.3">
      <c r="A183" s="291"/>
      <c r="B183" s="7"/>
      <c r="C183" s="7"/>
      <c r="D183" s="4"/>
      <c r="E183" s="7"/>
      <c r="F183" s="7"/>
      <c r="G183" s="295"/>
      <c r="H183" s="296"/>
      <c r="I183" s="297"/>
      <c r="J183" s="40" t="s">
        <v>37</v>
      </c>
      <c r="K183" s="40"/>
      <c r="L183" s="40"/>
      <c r="M183" s="41"/>
      <c r="N183" s="2"/>
      <c r="V183" s="50">
        <v>0</v>
      </c>
    </row>
    <row r="184" spans="1:22" ht="21" thickBot="1" x14ac:dyDescent="0.3">
      <c r="A184" s="291"/>
      <c r="B184" s="75" t="s">
        <v>30</v>
      </c>
      <c r="C184" s="75" t="s">
        <v>32</v>
      </c>
      <c r="D184" s="75" t="s">
        <v>17</v>
      </c>
      <c r="E184" s="298" t="s">
        <v>34</v>
      </c>
      <c r="F184" s="298"/>
      <c r="G184" s="299"/>
      <c r="H184" s="300"/>
      <c r="I184" s="301"/>
      <c r="J184" s="12" t="s">
        <v>38</v>
      </c>
      <c r="K184" s="13"/>
      <c r="L184" s="13"/>
      <c r="M184" s="14"/>
      <c r="N184" s="2"/>
      <c r="V184" s="50"/>
    </row>
    <row r="185" spans="1:22" ht="13.8" thickBot="1" x14ac:dyDescent="0.3">
      <c r="A185" s="292"/>
      <c r="B185" s="8"/>
      <c r="C185" s="8"/>
      <c r="D185" s="9"/>
      <c r="E185" s="10" t="s">
        <v>2</v>
      </c>
      <c r="F185" s="11"/>
      <c r="G185" s="302"/>
      <c r="H185" s="303"/>
      <c r="I185" s="304"/>
      <c r="J185" s="12" t="s">
        <v>39</v>
      </c>
      <c r="K185" s="13"/>
      <c r="L185" s="13"/>
      <c r="M185" s="14"/>
      <c r="N185" s="2"/>
      <c r="V185" s="50"/>
    </row>
    <row r="186" spans="1:22" ht="21.6" thickTop="1" thickBot="1" x14ac:dyDescent="0.3">
      <c r="A186" s="290">
        <f t="shared" ref="A186" si="39">A182+1</f>
        <v>43</v>
      </c>
      <c r="B186" s="74" t="s">
        <v>29</v>
      </c>
      <c r="C186" s="74" t="s">
        <v>31</v>
      </c>
      <c r="D186" s="74" t="s">
        <v>18</v>
      </c>
      <c r="E186" s="293" t="s">
        <v>33</v>
      </c>
      <c r="F186" s="293"/>
      <c r="G186" s="293" t="s">
        <v>24</v>
      </c>
      <c r="H186" s="294"/>
      <c r="I186" s="45"/>
      <c r="J186" s="42" t="s">
        <v>0</v>
      </c>
      <c r="K186" s="43"/>
      <c r="L186" s="43"/>
      <c r="M186" s="44"/>
      <c r="N186" s="2"/>
      <c r="V186" s="50"/>
    </row>
    <row r="187" spans="1:22" ht="13.8" thickBot="1" x14ac:dyDescent="0.3">
      <c r="A187" s="291"/>
      <c r="B187" s="7"/>
      <c r="C187" s="7"/>
      <c r="D187" s="4"/>
      <c r="E187" s="7"/>
      <c r="F187" s="7"/>
      <c r="G187" s="295"/>
      <c r="H187" s="296"/>
      <c r="I187" s="297"/>
      <c r="J187" s="40" t="s">
        <v>37</v>
      </c>
      <c r="K187" s="40"/>
      <c r="L187" s="40"/>
      <c r="M187" s="41"/>
      <c r="N187" s="2"/>
      <c r="V187" s="50">
        <v>0</v>
      </c>
    </row>
    <row r="188" spans="1:22" ht="21" thickBot="1" x14ac:dyDescent="0.3">
      <c r="A188" s="291"/>
      <c r="B188" s="75" t="s">
        <v>30</v>
      </c>
      <c r="C188" s="75" t="s">
        <v>32</v>
      </c>
      <c r="D188" s="75" t="s">
        <v>17</v>
      </c>
      <c r="E188" s="298" t="s">
        <v>34</v>
      </c>
      <c r="F188" s="298"/>
      <c r="G188" s="299"/>
      <c r="H188" s="300"/>
      <c r="I188" s="301"/>
      <c r="J188" s="12" t="s">
        <v>38</v>
      </c>
      <c r="K188" s="13"/>
      <c r="L188" s="13"/>
      <c r="M188" s="14"/>
      <c r="N188" s="2"/>
      <c r="V188" s="50"/>
    </row>
    <row r="189" spans="1:22" ht="13.8" thickBot="1" x14ac:dyDescent="0.3">
      <c r="A189" s="292"/>
      <c r="B189" s="8"/>
      <c r="C189" s="8"/>
      <c r="D189" s="9"/>
      <c r="E189" s="10" t="s">
        <v>2</v>
      </c>
      <c r="F189" s="11"/>
      <c r="G189" s="302"/>
      <c r="H189" s="303"/>
      <c r="I189" s="304"/>
      <c r="J189" s="12" t="s">
        <v>39</v>
      </c>
      <c r="K189" s="13"/>
      <c r="L189" s="13"/>
      <c r="M189" s="14"/>
      <c r="N189" s="2"/>
      <c r="V189" s="50"/>
    </row>
    <row r="190" spans="1:22" ht="21.6" thickTop="1" thickBot="1" x14ac:dyDescent="0.3">
      <c r="A190" s="290">
        <f t="shared" ref="A190" si="40">A186+1</f>
        <v>44</v>
      </c>
      <c r="B190" s="74" t="s">
        <v>29</v>
      </c>
      <c r="C190" s="74" t="s">
        <v>31</v>
      </c>
      <c r="D190" s="74" t="s">
        <v>18</v>
      </c>
      <c r="E190" s="293" t="s">
        <v>33</v>
      </c>
      <c r="F190" s="293"/>
      <c r="G190" s="293" t="s">
        <v>24</v>
      </c>
      <c r="H190" s="294"/>
      <c r="I190" s="45"/>
      <c r="J190" s="42" t="s">
        <v>0</v>
      </c>
      <c r="K190" s="43"/>
      <c r="L190" s="43"/>
      <c r="M190" s="44"/>
      <c r="N190" s="2"/>
      <c r="V190" s="50"/>
    </row>
    <row r="191" spans="1:22" ht="13.8" thickBot="1" x14ac:dyDescent="0.3">
      <c r="A191" s="291"/>
      <c r="B191" s="7"/>
      <c r="C191" s="7"/>
      <c r="D191" s="4"/>
      <c r="E191" s="7"/>
      <c r="F191" s="7"/>
      <c r="G191" s="295"/>
      <c r="H191" s="296"/>
      <c r="I191" s="297"/>
      <c r="J191" s="40" t="s">
        <v>37</v>
      </c>
      <c r="K191" s="40"/>
      <c r="L191" s="40"/>
      <c r="M191" s="41"/>
      <c r="N191" s="2"/>
      <c r="V191" s="50">
        <v>0</v>
      </c>
    </row>
    <row r="192" spans="1:22" ht="21" thickBot="1" x14ac:dyDescent="0.3">
      <c r="A192" s="291"/>
      <c r="B192" s="75" t="s">
        <v>30</v>
      </c>
      <c r="C192" s="75" t="s">
        <v>32</v>
      </c>
      <c r="D192" s="75" t="s">
        <v>17</v>
      </c>
      <c r="E192" s="298" t="s">
        <v>34</v>
      </c>
      <c r="F192" s="298"/>
      <c r="G192" s="299"/>
      <c r="H192" s="300"/>
      <c r="I192" s="301"/>
      <c r="J192" s="12" t="s">
        <v>38</v>
      </c>
      <c r="K192" s="13"/>
      <c r="L192" s="13"/>
      <c r="M192" s="14"/>
      <c r="N192" s="2"/>
      <c r="V192" s="50"/>
    </row>
    <row r="193" spans="1:22" ht="13.8" thickBot="1" x14ac:dyDescent="0.3">
      <c r="A193" s="292"/>
      <c r="B193" s="8"/>
      <c r="C193" s="8"/>
      <c r="D193" s="9"/>
      <c r="E193" s="10" t="s">
        <v>2</v>
      </c>
      <c r="F193" s="11"/>
      <c r="G193" s="302"/>
      <c r="H193" s="303"/>
      <c r="I193" s="304"/>
      <c r="J193" s="12" t="s">
        <v>39</v>
      </c>
      <c r="K193" s="13"/>
      <c r="L193" s="13"/>
      <c r="M193" s="14"/>
      <c r="N193" s="2"/>
      <c r="V193" s="50"/>
    </row>
    <row r="194" spans="1:22" ht="21.6" thickTop="1" thickBot="1" x14ac:dyDescent="0.3">
      <c r="A194" s="290">
        <f t="shared" ref="A194" si="41">A190+1</f>
        <v>45</v>
      </c>
      <c r="B194" s="74" t="s">
        <v>29</v>
      </c>
      <c r="C194" s="74" t="s">
        <v>31</v>
      </c>
      <c r="D194" s="74" t="s">
        <v>18</v>
      </c>
      <c r="E194" s="293" t="s">
        <v>33</v>
      </c>
      <c r="F194" s="293"/>
      <c r="G194" s="293" t="s">
        <v>24</v>
      </c>
      <c r="H194" s="294"/>
      <c r="I194" s="45"/>
      <c r="J194" s="42" t="s">
        <v>0</v>
      </c>
      <c r="K194" s="43"/>
      <c r="L194" s="43"/>
      <c r="M194" s="44"/>
      <c r="N194" s="2"/>
      <c r="V194" s="50"/>
    </row>
    <row r="195" spans="1:22" ht="13.8" thickBot="1" x14ac:dyDescent="0.3">
      <c r="A195" s="291"/>
      <c r="B195" s="7"/>
      <c r="C195" s="7"/>
      <c r="D195" s="4"/>
      <c r="E195" s="7"/>
      <c r="F195" s="7"/>
      <c r="G195" s="295"/>
      <c r="H195" s="296"/>
      <c r="I195" s="297"/>
      <c r="J195" s="40" t="s">
        <v>37</v>
      </c>
      <c r="K195" s="40"/>
      <c r="L195" s="40"/>
      <c r="M195" s="41"/>
      <c r="N195" s="2"/>
      <c r="V195" s="50">
        <v>0</v>
      </c>
    </row>
    <row r="196" spans="1:22" ht="21" thickBot="1" x14ac:dyDescent="0.3">
      <c r="A196" s="291"/>
      <c r="B196" s="75" t="s">
        <v>30</v>
      </c>
      <c r="C196" s="75" t="s">
        <v>32</v>
      </c>
      <c r="D196" s="75" t="s">
        <v>17</v>
      </c>
      <c r="E196" s="298" t="s">
        <v>34</v>
      </c>
      <c r="F196" s="298"/>
      <c r="G196" s="299"/>
      <c r="H196" s="300"/>
      <c r="I196" s="301"/>
      <c r="J196" s="12" t="s">
        <v>38</v>
      </c>
      <c r="K196" s="13"/>
      <c r="L196" s="13"/>
      <c r="M196" s="14"/>
      <c r="N196" s="2"/>
      <c r="V196" s="50"/>
    </row>
    <row r="197" spans="1:22" ht="13.8" thickBot="1" x14ac:dyDescent="0.3">
      <c r="A197" s="292"/>
      <c r="B197" s="8"/>
      <c r="C197" s="8"/>
      <c r="D197" s="9"/>
      <c r="E197" s="10" t="s">
        <v>2</v>
      </c>
      <c r="F197" s="11"/>
      <c r="G197" s="302"/>
      <c r="H197" s="303"/>
      <c r="I197" s="304"/>
      <c r="J197" s="12" t="s">
        <v>39</v>
      </c>
      <c r="K197" s="13"/>
      <c r="L197" s="13"/>
      <c r="M197" s="14"/>
      <c r="N197" s="2"/>
      <c r="V197" s="50"/>
    </row>
    <row r="198" spans="1:22" ht="21.6" thickTop="1" thickBot="1" x14ac:dyDescent="0.3">
      <c r="A198" s="290">
        <f t="shared" ref="A198" si="42">A194+1</f>
        <v>46</v>
      </c>
      <c r="B198" s="74" t="s">
        <v>29</v>
      </c>
      <c r="C198" s="74" t="s">
        <v>31</v>
      </c>
      <c r="D198" s="74" t="s">
        <v>18</v>
      </c>
      <c r="E198" s="293" t="s">
        <v>33</v>
      </c>
      <c r="F198" s="293"/>
      <c r="G198" s="293" t="s">
        <v>24</v>
      </c>
      <c r="H198" s="294"/>
      <c r="I198" s="45"/>
      <c r="J198" s="42" t="s">
        <v>0</v>
      </c>
      <c r="K198" s="43"/>
      <c r="L198" s="43"/>
      <c r="M198" s="44"/>
      <c r="N198" s="2"/>
      <c r="V198" s="50"/>
    </row>
    <row r="199" spans="1:22" ht="13.8" thickBot="1" x14ac:dyDescent="0.3">
      <c r="A199" s="291"/>
      <c r="B199" s="7"/>
      <c r="C199" s="7"/>
      <c r="D199" s="4"/>
      <c r="E199" s="7"/>
      <c r="F199" s="7"/>
      <c r="G199" s="295"/>
      <c r="H199" s="296"/>
      <c r="I199" s="297"/>
      <c r="J199" s="40" t="s">
        <v>37</v>
      </c>
      <c r="K199" s="40"/>
      <c r="L199" s="40"/>
      <c r="M199" s="41"/>
      <c r="N199" s="2"/>
      <c r="V199" s="50">
        <v>0</v>
      </c>
    </row>
    <row r="200" spans="1:22" ht="21" thickBot="1" x14ac:dyDescent="0.3">
      <c r="A200" s="291"/>
      <c r="B200" s="75" t="s">
        <v>30</v>
      </c>
      <c r="C200" s="75" t="s">
        <v>32</v>
      </c>
      <c r="D200" s="75" t="s">
        <v>17</v>
      </c>
      <c r="E200" s="298" t="s">
        <v>34</v>
      </c>
      <c r="F200" s="298"/>
      <c r="G200" s="299"/>
      <c r="H200" s="300"/>
      <c r="I200" s="301"/>
      <c r="J200" s="12" t="s">
        <v>38</v>
      </c>
      <c r="K200" s="13"/>
      <c r="L200" s="13"/>
      <c r="M200" s="14"/>
      <c r="N200" s="2"/>
      <c r="V200" s="50"/>
    </row>
    <row r="201" spans="1:22" ht="13.8" thickBot="1" x14ac:dyDescent="0.3">
      <c r="A201" s="292"/>
      <c r="B201" s="8"/>
      <c r="C201" s="8"/>
      <c r="D201" s="9"/>
      <c r="E201" s="10" t="s">
        <v>2</v>
      </c>
      <c r="F201" s="11"/>
      <c r="G201" s="302"/>
      <c r="H201" s="303"/>
      <c r="I201" s="304"/>
      <c r="J201" s="12" t="s">
        <v>39</v>
      </c>
      <c r="K201" s="13"/>
      <c r="L201" s="13"/>
      <c r="M201" s="14"/>
      <c r="N201" s="2"/>
      <c r="V201" s="50"/>
    </row>
    <row r="202" spans="1:22" ht="21.6" thickTop="1" thickBot="1" x14ac:dyDescent="0.3">
      <c r="A202" s="290">
        <f t="shared" ref="A202" si="43">A198+1</f>
        <v>47</v>
      </c>
      <c r="B202" s="74" t="s">
        <v>29</v>
      </c>
      <c r="C202" s="74" t="s">
        <v>31</v>
      </c>
      <c r="D202" s="74" t="s">
        <v>18</v>
      </c>
      <c r="E202" s="293" t="s">
        <v>33</v>
      </c>
      <c r="F202" s="293"/>
      <c r="G202" s="293" t="s">
        <v>24</v>
      </c>
      <c r="H202" s="294"/>
      <c r="I202" s="45"/>
      <c r="J202" s="42" t="s">
        <v>0</v>
      </c>
      <c r="K202" s="43"/>
      <c r="L202" s="43"/>
      <c r="M202" s="44"/>
      <c r="N202" s="2"/>
      <c r="V202" s="50"/>
    </row>
    <row r="203" spans="1:22" ht="13.8" thickBot="1" x14ac:dyDescent="0.3">
      <c r="A203" s="291"/>
      <c r="B203" s="7"/>
      <c r="C203" s="7"/>
      <c r="D203" s="4"/>
      <c r="E203" s="7"/>
      <c r="F203" s="7"/>
      <c r="G203" s="295"/>
      <c r="H203" s="296"/>
      <c r="I203" s="297"/>
      <c r="J203" s="40" t="s">
        <v>37</v>
      </c>
      <c r="K203" s="40"/>
      <c r="L203" s="40"/>
      <c r="M203" s="41"/>
      <c r="N203" s="2"/>
      <c r="V203" s="50">
        <v>0</v>
      </c>
    </row>
    <row r="204" spans="1:22" ht="21" thickBot="1" x14ac:dyDescent="0.3">
      <c r="A204" s="291"/>
      <c r="B204" s="75" t="s">
        <v>30</v>
      </c>
      <c r="C204" s="75" t="s">
        <v>32</v>
      </c>
      <c r="D204" s="75" t="s">
        <v>17</v>
      </c>
      <c r="E204" s="298" t="s">
        <v>34</v>
      </c>
      <c r="F204" s="298"/>
      <c r="G204" s="299"/>
      <c r="H204" s="300"/>
      <c r="I204" s="301"/>
      <c r="J204" s="12" t="s">
        <v>38</v>
      </c>
      <c r="K204" s="13"/>
      <c r="L204" s="13"/>
      <c r="M204" s="14"/>
      <c r="N204" s="2"/>
      <c r="V204" s="50"/>
    </row>
    <row r="205" spans="1:22" ht="13.8" thickBot="1" x14ac:dyDescent="0.3">
      <c r="A205" s="292"/>
      <c r="B205" s="8"/>
      <c r="C205" s="8"/>
      <c r="D205" s="9"/>
      <c r="E205" s="10" t="s">
        <v>2</v>
      </c>
      <c r="F205" s="11"/>
      <c r="G205" s="302"/>
      <c r="H205" s="303"/>
      <c r="I205" s="304"/>
      <c r="J205" s="12" t="s">
        <v>39</v>
      </c>
      <c r="K205" s="13"/>
      <c r="L205" s="13"/>
      <c r="M205" s="14"/>
      <c r="N205" s="2"/>
      <c r="V205" s="50"/>
    </row>
    <row r="206" spans="1:22" ht="21.6" thickTop="1" thickBot="1" x14ac:dyDescent="0.3">
      <c r="A206" s="290">
        <f t="shared" ref="A206" si="44">A202+1</f>
        <v>48</v>
      </c>
      <c r="B206" s="74" t="s">
        <v>29</v>
      </c>
      <c r="C206" s="74" t="s">
        <v>31</v>
      </c>
      <c r="D206" s="74" t="s">
        <v>18</v>
      </c>
      <c r="E206" s="293" t="s">
        <v>33</v>
      </c>
      <c r="F206" s="293"/>
      <c r="G206" s="293" t="s">
        <v>24</v>
      </c>
      <c r="H206" s="294"/>
      <c r="I206" s="45"/>
      <c r="J206" s="42" t="s">
        <v>0</v>
      </c>
      <c r="K206" s="43"/>
      <c r="L206" s="43"/>
      <c r="M206" s="44"/>
      <c r="N206" s="2"/>
      <c r="V206" s="50"/>
    </row>
    <row r="207" spans="1:22" ht="13.8" thickBot="1" x14ac:dyDescent="0.3">
      <c r="A207" s="291"/>
      <c r="B207" s="7"/>
      <c r="C207" s="7"/>
      <c r="D207" s="4"/>
      <c r="E207" s="7"/>
      <c r="F207" s="7"/>
      <c r="G207" s="295"/>
      <c r="H207" s="296"/>
      <c r="I207" s="297"/>
      <c r="J207" s="40" t="s">
        <v>37</v>
      </c>
      <c r="K207" s="40"/>
      <c r="L207" s="40"/>
      <c r="M207" s="41"/>
      <c r="N207" s="2"/>
      <c r="V207" s="50">
        <v>0</v>
      </c>
    </row>
    <row r="208" spans="1:22" ht="21" thickBot="1" x14ac:dyDescent="0.3">
      <c r="A208" s="291"/>
      <c r="B208" s="75" t="s">
        <v>30</v>
      </c>
      <c r="C208" s="75" t="s">
        <v>32</v>
      </c>
      <c r="D208" s="75" t="s">
        <v>17</v>
      </c>
      <c r="E208" s="298" t="s">
        <v>34</v>
      </c>
      <c r="F208" s="298"/>
      <c r="G208" s="299"/>
      <c r="H208" s="300"/>
      <c r="I208" s="301"/>
      <c r="J208" s="12" t="s">
        <v>38</v>
      </c>
      <c r="K208" s="13"/>
      <c r="L208" s="13"/>
      <c r="M208" s="14"/>
      <c r="N208" s="2"/>
      <c r="V208" s="50"/>
    </row>
    <row r="209" spans="1:22" ht="13.8" thickBot="1" x14ac:dyDescent="0.3">
      <c r="A209" s="292"/>
      <c r="B209" s="8"/>
      <c r="C209" s="8"/>
      <c r="D209" s="9"/>
      <c r="E209" s="10" t="s">
        <v>2</v>
      </c>
      <c r="F209" s="11"/>
      <c r="G209" s="302"/>
      <c r="H209" s="303"/>
      <c r="I209" s="304"/>
      <c r="J209" s="12" t="s">
        <v>39</v>
      </c>
      <c r="K209" s="13"/>
      <c r="L209" s="13"/>
      <c r="M209" s="14"/>
      <c r="N209" s="2"/>
      <c r="V209" s="50"/>
    </row>
    <row r="210" spans="1:22" ht="21.6" thickTop="1" thickBot="1" x14ac:dyDescent="0.3">
      <c r="A210" s="290">
        <f t="shared" ref="A210" si="45">A206+1</f>
        <v>49</v>
      </c>
      <c r="B210" s="74" t="s">
        <v>29</v>
      </c>
      <c r="C210" s="74" t="s">
        <v>31</v>
      </c>
      <c r="D210" s="74" t="s">
        <v>18</v>
      </c>
      <c r="E210" s="293" t="s">
        <v>33</v>
      </c>
      <c r="F210" s="293"/>
      <c r="G210" s="293" t="s">
        <v>24</v>
      </c>
      <c r="H210" s="294"/>
      <c r="I210" s="45"/>
      <c r="J210" s="42" t="s">
        <v>0</v>
      </c>
      <c r="K210" s="43"/>
      <c r="L210" s="43"/>
      <c r="M210" s="44"/>
      <c r="N210" s="2"/>
      <c r="V210" s="50"/>
    </row>
    <row r="211" spans="1:22" ht="13.8" thickBot="1" x14ac:dyDescent="0.3">
      <c r="A211" s="291"/>
      <c r="B211" s="7"/>
      <c r="C211" s="7"/>
      <c r="D211" s="4"/>
      <c r="E211" s="7"/>
      <c r="F211" s="7"/>
      <c r="G211" s="295"/>
      <c r="H211" s="296"/>
      <c r="I211" s="297"/>
      <c r="J211" s="40" t="s">
        <v>37</v>
      </c>
      <c r="K211" s="40"/>
      <c r="L211" s="40"/>
      <c r="M211" s="41"/>
      <c r="N211" s="2"/>
      <c r="V211" s="50">
        <v>0</v>
      </c>
    </row>
    <row r="212" spans="1:22" ht="21" thickBot="1" x14ac:dyDescent="0.3">
      <c r="A212" s="291"/>
      <c r="B212" s="75" t="s">
        <v>30</v>
      </c>
      <c r="C212" s="75" t="s">
        <v>32</v>
      </c>
      <c r="D212" s="75" t="s">
        <v>17</v>
      </c>
      <c r="E212" s="298" t="s">
        <v>34</v>
      </c>
      <c r="F212" s="298"/>
      <c r="G212" s="299"/>
      <c r="H212" s="300"/>
      <c r="I212" s="301"/>
      <c r="J212" s="12" t="s">
        <v>38</v>
      </c>
      <c r="K212" s="13"/>
      <c r="L212" s="13"/>
      <c r="M212" s="14"/>
      <c r="N212" s="2"/>
      <c r="V212" s="50"/>
    </row>
    <row r="213" spans="1:22" ht="13.8" thickBot="1" x14ac:dyDescent="0.3">
      <c r="A213" s="292"/>
      <c r="B213" s="8"/>
      <c r="C213" s="8"/>
      <c r="D213" s="9"/>
      <c r="E213" s="10" t="s">
        <v>2</v>
      </c>
      <c r="F213" s="11"/>
      <c r="G213" s="302"/>
      <c r="H213" s="303"/>
      <c r="I213" s="304"/>
      <c r="J213" s="12" t="s">
        <v>39</v>
      </c>
      <c r="K213" s="13"/>
      <c r="L213" s="13"/>
      <c r="M213" s="14"/>
      <c r="N213" s="2"/>
      <c r="V213" s="50"/>
    </row>
    <row r="214" spans="1:22" ht="21.6" thickTop="1" thickBot="1" x14ac:dyDescent="0.3">
      <c r="A214" s="290">
        <f t="shared" ref="A214" si="46">A210+1</f>
        <v>50</v>
      </c>
      <c r="B214" s="74" t="s">
        <v>29</v>
      </c>
      <c r="C214" s="74" t="s">
        <v>31</v>
      </c>
      <c r="D214" s="74" t="s">
        <v>18</v>
      </c>
      <c r="E214" s="293" t="s">
        <v>33</v>
      </c>
      <c r="F214" s="293"/>
      <c r="G214" s="293" t="s">
        <v>24</v>
      </c>
      <c r="H214" s="294"/>
      <c r="I214" s="45"/>
      <c r="J214" s="42" t="s">
        <v>0</v>
      </c>
      <c r="K214" s="43"/>
      <c r="L214" s="43"/>
      <c r="M214" s="44"/>
      <c r="N214" s="2"/>
      <c r="V214" s="50"/>
    </row>
    <row r="215" spans="1:22" ht="13.8" thickBot="1" x14ac:dyDescent="0.3">
      <c r="A215" s="291"/>
      <c r="B215" s="7"/>
      <c r="C215" s="7"/>
      <c r="D215" s="4"/>
      <c r="E215" s="7"/>
      <c r="F215" s="7"/>
      <c r="G215" s="295"/>
      <c r="H215" s="296"/>
      <c r="I215" s="297"/>
      <c r="J215" s="40" t="s">
        <v>37</v>
      </c>
      <c r="K215" s="40"/>
      <c r="L215" s="40"/>
      <c r="M215" s="41"/>
      <c r="N215" s="2"/>
      <c r="V215" s="50">
        <v>0</v>
      </c>
    </row>
    <row r="216" spans="1:22" ht="21" thickBot="1" x14ac:dyDescent="0.3">
      <c r="A216" s="291"/>
      <c r="B216" s="75" t="s">
        <v>30</v>
      </c>
      <c r="C216" s="75" t="s">
        <v>32</v>
      </c>
      <c r="D216" s="75" t="s">
        <v>17</v>
      </c>
      <c r="E216" s="298" t="s">
        <v>34</v>
      </c>
      <c r="F216" s="298"/>
      <c r="G216" s="299"/>
      <c r="H216" s="300"/>
      <c r="I216" s="301"/>
      <c r="J216" s="12" t="s">
        <v>38</v>
      </c>
      <c r="K216" s="13"/>
      <c r="L216" s="13"/>
      <c r="M216" s="14"/>
      <c r="N216" s="2"/>
      <c r="V216" s="50"/>
    </row>
    <row r="217" spans="1:22" ht="13.8" thickBot="1" x14ac:dyDescent="0.3">
      <c r="A217" s="292"/>
      <c r="B217" s="8"/>
      <c r="C217" s="8"/>
      <c r="D217" s="9"/>
      <c r="E217" s="10" t="s">
        <v>2</v>
      </c>
      <c r="F217" s="11"/>
      <c r="G217" s="302"/>
      <c r="H217" s="303"/>
      <c r="I217" s="304"/>
      <c r="J217" s="12" t="s">
        <v>39</v>
      </c>
      <c r="K217" s="13"/>
      <c r="L217" s="13"/>
      <c r="M217" s="14"/>
      <c r="N217" s="2"/>
      <c r="V217" s="50"/>
    </row>
    <row r="218" spans="1:22" ht="21.6" thickTop="1" thickBot="1" x14ac:dyDescent="0.3">
      <c r="A218" s="290">
        <f t="shared" ref="A218" si="47">A214+1</f>
        <v>51</v>
      </c>
      <c r="B218" s="74" t="s">
        <v>29</v>
      </c>
      <c r="C218" s="74" t="s">
        <v>31</v>
      </c>
      <c r="D218" s="74" t="s">
        <v>18</v>
      </c>
      <c r="E218" s="293" t="s">
        <v>33</v>
      </c>
      <c r="F218" s="293"/>
      <c r="G218" s="293" t="s">
        <v>24</v>
      </c>
      <c r="H218" s="294"/>
      <c r="I218" s="45"/>
      <c r="J218" s="42" t="s">
        <v>0</v>
      </c>
      <c r="K218" s="43"/>
      <c r="L218" s="43"/>
      <c r="M218" s="44"/>
      <c r="N218" s="2"/>
      <c r="V218" s="50"/>
    </row>
    <row r="219" spans="1:22" ht="13.8" thickBot="1" x14ac:dyDescent="0.3">
      <c r="A219" s="291"/>
      <c r="B219" s="7"/>
      <c r="C219" s="7"/>
      <c r="D219" s="4"/>
      <c r="E219" s="7"/>
      <c r="F219" s="7"/>
      <c r="G219" s="295"/>
      <c r="H219" s="296"/>
      <c r="I219" s="297"/>
      <c r="J219" s="40" t="s">
        <v>37</v>
      </c>
      <c r="K219" s="40"/>
      <c r="L219" s="40"/>
      <c r="M219" s="41"/>
      <c r="N219" s="2"/>
      <c r="V219" s="50">
        <v>0</v>
      </c>
    </row>
    <row r="220" spans="1:22" ht="21" thickBot="1" x14ac:dyDescent="0.3">
      <c r="A220" s="291"/>
      <c r="B220" s="75" t="s">
        <v>30</v>
      </c>
      <c r="C220" s="75" t="s">
        <v>32</v>
      </c>
      <c r="D220" s="75" t="s">
        <v>17</v>
      </c>
      <c r="E220" s="298" t="s">
        <v>34</v>
      </c>
      <c r="F220" s="298"/>
      <c r="G220" s="299"/>
      <c r="H220" s="300"/>
      <c r="I220" s="301"/>
      <c r="J220" s="12" t="s">
        <v>38</v>
      </c>
      <c r="K220" s="13"/>
      <c r="L220" s="13"/>
      <c r="M220" s="14"/>
      <c r="N220" s="2"/>
      <c r="V220" s="50"/>
    </row>
    <row r="221" spans="1:22" ht="13.8" thickBot="1" x14ac:dyDescent="0.3">
      <c r="A221" s="292"/>
      <c r="B221" s="8"/>
      <c r="C221" s="8"/>
      <c r="D221" s="9"/>
      <c r="E221" s="10" t="s">
        <v>2</v>
      </c>
      <c r="F221" s="11"/>
      <c r="G221" s="302"/>
      <c r="H221" s="303"/>
      <c r="I221" s="304"/>
      <c r="J221" s="12" t="s">
        <v>39</v>
      </c>
      <c r="K221" s="13"/>
      <c r="L221" s="13"/>
      <c r="M221" s="14"/>
      <c r="N221" s="2"/>
      <c r="V221" s="50"/>
    </row>
    <row r="222" spans="1:22" ht="21.6" thickTop="1" thickBot="1" x14ac:dyDescent="0.3">
      <c r="A222" s="290">
        <f t="shared" ref="A222" si="48">A218+1</f>
        <v>52</v>
      </c>
      <c r="B222" s="74" t="s">
        <v>29</v>
      </c>
      <c r="C222" s="74" t="s">
        <v>31</v>
      </c>
      <c r="D222" s="74" t="s">
        <v>18</v>
      </c>
      <c r="E222" s="293" t="s">
        <v>33</v>
      </c>
      <c r="F222" s="293"/>
      <c r="G222" s="293" t="s">
        <v>24</v>
      </c>
      <c r="H222" s="294"/>
      <c r="I222" s="45"/>
      <c r="J222" s="42" t="s">
        <v>0</v>
      </c>
      <c r="K222" s="43"/>
      <c r="L222" s="43"/>
      <c r="M222" s="44"/>
      <c r="N222" s="2"/>
      <c r="V222" s="50"/>
    </row>
    <row r="223" spans="1:22" ht="13.8" thickBot="1" x14ac:dyDescent="0.3">
      <c r="A223" s="291"/>
      <c r="B223" s="7"/>
      <c r="C223" s="7"/>
      <c r="D223" s="4"/>
      <c r="E223" s="7"/>
      <c r="F223" s="7"/>
      <c r="G223" s="295"/>
      <c r="H223" s="296"/>
      <c r="I223" s="297"/>
      <c r="J223" s="40" t="s">
        <v>37</v>
      </c>
      <c r="K223" s="40"/>
      <c r="L223" s="40"/>
      <c r="M223" s="41"/>
      <c r="N223" s="2"/>
      <c r="V223" s="50">
        <v>0</v>
      </c>
    </row>
    <row r="224" spans="1:22" ht="21" thickBot="1" x14ac:dyDescent="0.3">
      <c r="A224" s="291"/>
      <c r="B224" s="75" t="s">
        <v>30</v>
      </c>
      <c r="C224" s="75" t="s">
        <v>32</v>
      </c>
      <c r="D224" s="75" t="s">
        <v>17</v>
      </c>
      <c r="E224" s="298" t="s">
        <v>34</v>
      </c>
      <c r="F224" s="298"/>
      <c r="G224" s="299"/>
      <c r="H224" s="300"/>
      <c r="I224" s="301"/>
      <c r="J224" s="12" t="s">
        <v>38</v>
      </c>
      <c r="K224" s="13"/>
      <c r="L224" s="13"/>
      <c r="M224" s="14"/>
      <c r="N224" s="2"/>
      <c r="V224" s="50"/>
    </row>
    <row r="225" spans="1:22" ht="13.8" thickBot="1" x14ac:dyDescent="0.3">
      <c r="A225" s="292"/>
      <c r="B225" s="8"/>
      <c r="C225" s="8"/>
      <c r="D225" s="9"/>
      <c r="E225" s="10" t="s">
        <v>2</v>
      </c>
      <c r="F225" s="11"/>
      <c r="G225" s="302"/>
      <c r="H225" s="303"/>
      <c r="I225" s="304"/>
      <c r="J225" s="12" t="s">
        <v>39</v>
      </c>
      <c r="K225" s="13"/>
      <c r="L225" s="13"/>
      <c r="M225" s="14"/>
      <c r="N225" s="2"/>
      <c r="V225" s="50"/>
    </row>
    <row r="226" spans="1:22" ht="21.6" thickTop="1" thickBot="1" x14ac:dyDescent="0.3">
      <c r="A226" s="290">
        <f t="shared" ref="A226" si="49">A222+1</f>
        <v>53</v>
      </c>
      <c r="B226" s="74" t="s">
        <v>29</v>
      </c>
      <c r="C226" s="74" t="s">
        <v>31</v>
      </c>
      <c r="D226" s="74" t="s">
        <v>18</v>
      </c>
      <c r="E226" s="293" t="s">
        <v>33</v>
      </c>
      <c r="F226" s="293"/>
      <c r="G226" s="293" t="s">
        <v>24</v>
      </c>
      <c r="H226" s="294"/>
      <c r="I226" s="45"/>
      <c r="J226" s="42" t="s">
        <v>0</v>
      </c>
      <c r="K226" s="43"/>
      <c r="L226" s="43"/>
      <c r="M226" s="44"/>
      <c r="N226" s="2"/>
      <c r="V226" s="50"/>
    </row>
    <row r="227" spans="1:22" ht="13.8" thickBot="1" x14ac:dyDescent="0.3">
      <c r="A227" s="291"/>
      <c r="B227" s="7"/>
      <c r="C227" s="7"/>
      <c r="D227" s="4"/>
      <c r="E227" s="7"/>
      <c r="F227" s="7"/>
      <c r="G227" s="295"/>
      <c r="H227" s="296"/>
      <c r="I227" s="297"/>
      <c r="J227" s="40" t="s">
        <v>37</v>
      </c>
      <c r="K227" s="40"/>
      <c r="L227" s="40"/>
      <c r="M227" s="41"/>
      <c r="N227" s="2"/>
      <c r="V227" s="50">
        <v>0</v>
      </c>
    </row>
    <row r="228" spans="1:22" ht="21" thickBot="1" x14ac:dyDescent="0.3">
      <c r="A228" s="291"/>
      <c r="B228" s="75" t="s">
        <v>30</v>
      </c>
      <c r="C228" s="75" t="s">
        <v>32</v>
      </c>
      <c r="D228" s="75" t="s">
        <v>17</v>
      </c>
      <c r="E228" s="298" t="s">
        <v>34</v>
      </c>
      <c r="F228" s="298"/>
      <c r="G228" s="299"/>
      <c r="H228" s="300"/>
      <c r="I228" s="301"/>
      <c r="J228" s="12" t="s">
        <v>38</v>
      </c>
      <c r="K228" s="13"/>
      <c r="L228" s="13"/>
      <c r="M228" s="14"/>
      <c r="N228" s="2"/>
      <c r="V228" s="50"/>
    </row>
    <row r="229" spans="1:22" ht="13.8" thickBot="1" x14ac:dyDescent="0.3">
      <c r="A229" s="292"/>
      <c r="B229" s="8"/>
      <c r="C229" s="8"/>
      <c r="D229" s="9"/>
      <c r="E229" s="10" t="s">
        <v>2</v>
      </c>
      <c r="F229" s="11"/>
      <c r="G229" s="302"/>
      <c r="H229" s="303"/>
      <c r="I229" s="304"/>
      <c r="J229" s="12" t="s">
        <v>39</v>
      </c>
      <c r="K229" s="13"/>
      <c r="L229" s="13"/>
      <c r="M229" s="14"/>
      <c r="N229" s="2"/>
      <c r="V229" s="50"/>
    </row>
    <row r="230" spans="1:22" ht="21.6" thickTop="1" thickBot="1" x14ac:dyDescent="0.3">
      <c r="A230" s="290">
        <f t="shared" ref="A230" si="50">A226+1</f>
        <v>54</v>
      </c>
      <c r="B230" s="74" t="s">
        <v>29</v>
      </c>
      <c r="C230" s="74" t="s">
        <v>31</v>
      </c>
      <c r="D230" s="74" t="s">
        <v>18</v>
      </c>
      <c r="E230" s="293" t="s">
        <v>33</v>
      </c>
      <c r="F230" s="293"/>
      <c r="G230" s="293" t="s">
        <v>24</v>
      </c>
      <c r="H230" s="294"/>
      <c r="I230" s="45"/>
      <c r="J230" s="42" t="s">
        <v>0</v>
      </c>
      <c r="K230" s="43"/>
      <c r="L230" s="43"/>
      <c r="M230" s="44"/>
      <c r="N230" s="2"/>
      <c r="V230" s="50"/>
    </row>
    <row r="231" spans="1:22" ht="13.8" thickBot="1" x14ac:dyDescent="0.3">
      <c r="A231" s="291"/>
      <c r="B231" s="7"/>
      <c r="C231" s="7"/>
      <c r="D231" s="4"/>
      <c r="E231" s="7"/>
      <c r="F231" s="7"/>
      <c r="G231" s="295"/>
      <c r="H231" s="296"/>
      <c r="I231" s="297"/>
      <c r="J231" s="40" t="s">
        <v>37</v>
      </c>
      <c r="K231" s="40"/>
      <c r="L231" s="40"/>
      <c r="M231" s="41"/>
      <c r="N231" s="2"/>
      <c r="V231" s="50">
        <v>0</v>
      </c>
    </row>
    <row r="232" spans="1:22" ht="21" thickBot="1" x14ac:dyDescent="0.3">
      <c r="A232" s="291"/>
      <c r="B232" s="75" t="s">
        <v>30</v>
      </c>
      <c r="C232" s="75" t="s">
        <v>32</v>
      </c>
      <c r="D232" s="75" t="s">
        <v>17</v>
      </c>
      <c r="E232" s="298" t="s">
        <v>34</v>
      </c>
      <c r="F232" s="298"/>
      <c r="G232" s="299"/>
      <c r="H232" s="300"/>
      <c r="I232" s="301"/>
      <c r="J232" s="12" t="s">
        <v>38</v>
      </c>
      <c r="K232" s="13"/>
      <c r="L232" s="13"/>
      <c r="M232" s="14"/>
      <c r="N232" s="2"/>
      <c r="V232" s="50"/>
    </row>
    <row r="233" spans="1:22" ht="13.8" thickBot="1" x14ac:dyDescent="0.3">
      <c r="A233" s="292"/>
      <c r="B233" s="8"/>
      <c r="C233" s="8"/>
      <c r="D233" s="9"/>
      <c r="E233" s="10" t="s">
        <v>2</v>
      </c>
      <c r="F233" s="11"/>
      <c r="G233" s="302"/>
      <c r="H233" s="303"/>
      <c r="I233" s="304"/>
      <c r="J233" s="12" t="s">
        <v>39</v>
      </c>
      <c r="K233" s="13"/>
      <c r="L233" s="13"/>
      <c r="M233" s="14"/>
      <c r="N233" s="2"/>
      <c r="V233" s="50"/>
    </row>
    <row r="234" spans="1:22" ht="21.6" thickTop="1" thickBot="1" x14ac:dyDescent="0.3">
      <c r="A234" s="290">
        <f t="shared" ref="A234" si="51">A230+1</f>
        <v>55</v>
      </c>
      <c r="B234" s="74" t="s">
        <v>29</v>
      </c>
      <c r="C234" s="74" t="s">
        <v>31</v>
      </c>
      <c r="D234" s="74" t="s">
        <v>18</v>
      </c>
      <c r="E234" s="293" t="s">
        <v>33</v>
      </c>
      <c r="F234" s="293"/>
      <c r="G234" s="293" t="s">
        <v>24</v>
      </c>
      <c r="H234" s="294"/>
      <c r="I234" s="45"/>
      <c r="J234" s="42" t="s">
        <v>0</v>
      </c>
      <c r="K234" s="43"/>
      <c r="L234" s="43"/>
      <c r="M234" s="44"/>
      <c r="N234" s="2"/>
      <c r="V234" s="50"/>
    </row>
    <row r="235" spans="1:22" ht="13.8" thickBot="1" x14ac:dyDescent="0.3">
      <c r="A235" s="291"/>
      <c r="B235" s="7"/>
      <c r="C235" s="7"/>
      <c r="D235" s="4"/>
      <c r="E235" s="7"/>
      <c r="F235" s="7"/>
      <c r="G235" s="295"/>
      <c r="H235" s="296"/>
      <c r="I235" s="297"/>
      <c r="J235" s="40" t="s">
        <v>37</v>
      </c>
      <c r="K235" s="40"/>
      <c r="L235" s="40"/>
      <c r="M235" s="41"/>
      <c r="N235" s="2"/>
      <c r="V235" s="50">
        <v>0</v>
      </c>
    </row>
    <row r="236" spans="1:22" ht="21" thickBot="1" x14ac:dyDescent="0.3">
      <c r="A236" s="291"/>
      <c r="B236" s="75" t="s">
        <v>30</v>
      </c>
      <c r="C236" s="75" t="s">
        <v>32</v>
      </c>
      <c r="D236" s="75" t="s">
        <v>17</v>
      </c>
      <c r="E236" s="298" t="s">
        <v>34</v>
      </c>
      <c r="F236" s="298"/>
      <c r="G236" s="299"/>
      <c r="H236" s="300"/>
      <c r="I236" s="301"/>
      <c r="J236" s="12" t="s">
        <v>38</v>
      </c>
      <c r="K236" s="13"/>
      <c r="L236" s="13"/>
      <c r="M236" s="14"/>
      <c r="N236" s="2"/>
      <c r="V236" s="50"/>
    </row>
    <row r="237" spans="1:22" ht="13.8" thickBot="1" x14ac:dyDescent="0.3">
      <c r="A237" s="292"/>
      <c r="B237" s="8"/>
      <c r="C237" s="8"/>
      <c r="D237" s="9"/>
      <c r="E237" s="10" t="s">
        <v>2</v>
      </c>
      <c r="F237" s="11"/>
      <c r="G237" s="302"/>
      <c r="H237" s="303"/>
      <c r="I237" s="304"/>
      <c r="J237" s="12" t="s">
        <v>39</v>
      </c>
      <c r="K237" s="13"/>
      <c r="L237" s="13"/>
      <c r="M237" s="14"/>
      <c r="N237" s="2"/>
      <c r="V237" s="50"/>
    </row>
    <row r="238" spans="1:22" ht="21.6" thickTop="1" thickBot="1" x14ac:dyDescent="0.3">
      <c r="A238" s="290">
        <f t="shared" ref="A238" si="52">A234+1</f>
        <v>56</v>
      </c>
      <c r="B238" s="74" t="s">
        <v>29</v>
      </c>
      <c r="C238" s="74" t="s">
        <v>31</v>
      </c>
      <c r="D238" s="74" t="s">
        <v>18</v>
      </c>
      <c r="E238" s="293" t="s">
        <v>33</v>
      </c>
      <c r="F238" s="293"/>
      <c r="G238" s="293" t="s">
        <v>24</v>
      </c>
      <c r="H238" s="294"/>
      <c r="I238" s="45"/>
      <c r="J238" s="42" t="s">
        <v>0</v>
      </c>
      <c r="K238" s="43"/>
      <c r="L238" s="43"/>
      <c r="M238" s="44"/>
      <c r="N238" s="2"/>
      <c r="V238" s="50"/>
    </row>
    <row r="239" spans="1:22" ht="13.8" thickBot="1" x14ac:dyDescent="0.3">
      <c r="A239" s="291"/>
      <c r="B239" s="7"/>
      <c r="C239" s="7"/>
      <c r="D239" s="4"/>
      <c r="E239" s="7"/>
      <c r="F239" s="7"/>
      <c r="G239" s="295"/>
      <c r="H239" s="296"/>
      <c r="I239" s="297"/>
      <c r="J239" s="40" t="s">
        <v>37</v>
      </c>
      <c r="K239" s="40"/>
      <c r="L239" s="40"/>
      <c r="M239" s="41"/>
      <c r="N239" s="2"/>
      <c r="V239" s="50">
        <v>0</v>
      </c>
    </row>
    <row r="240" spans="1:22" ht="21" thickBot="1" x14ac:dyDescent="0.3">
      <c r="A240" s="291"/>
      <c r="B240" s="75" t="s">
        <v>30</v>
      </c>
      <c r="C240" s="75" t="s">
        <v>32</v>
      </c>
      <c r="D240" s="75" t="s">
        <v>17</v>
      </c>
      <c r="E240" s="298" t="s">
        <v>34</v>
      </c>
      <c r="F240" s="298"/>
      <c r="G240" s="299"/>
      <c r="H240" s="300"/>
      <c r="I240" s="301"/>
      <c r="J240" s="12" t="s">
        <v>38</v>
      </c>
      <c r="K240" s="13"/>
      <c r="L240" s="13"/>
      <c r="M240" s="14"/>
      <c r="N240" s="2"/>
      <c r="V240" s="50"/>
    </row>
    <row r="241" spans="1:22" ht="13.8" thickBot="1" x14ac:dyDescent="0.3">
      <c r="A241" s="292"/>
      <c r="B241" s="8"/>
      <c r="C241" s="8"/>
      <c r="D241" s="9"/>
      <c r="E241" s="10" t="s">
        <v>2</v>
      </c>
      <c r="F241" s="11"/>
      <c r="G241" s="302"/>
      <c r="H241" s="303"/>
      <c r="I241" s="304"/>
      <c r="J241" s="12" t="s">
        <v>39</v>
      </c>
      <c r="K241" s="13"/>
      <c r="L241" s="13"/>
      <c r="M241" s="14"/>
      <c r="N241" s="2"/>
      <c r="V241" s="50"/>
    </row>
    <row r="242" spans="1:22" ht="21.6" thickTop="1" thickBot="1" x14ac:dyDescent="0.3">
      <c r="A242" s="290">
        <f t="shared" ref="A242" si="53">A238+1</f>
        <v>57</v>
      </c>
      <c r="B242" s="74" t="s">
        <v>29</v>
      </c>
      <c r="C242" s="74" t="s">
        <v>31</v>
      </c>
      <c r="D242" s="74" t="s">
        <v>18</v>
      </c>
      <c r="E242" s="293" t="s">
        <v>33</v>
      </c>
      <c r="F242" s="293"/>
      <c r="G242" s="293" t="s">
        <v>24</v>
      </c>
      <c r="H242" s="294"/>
      <c r="I242" s="45"/>
      <c r="J242" s="42" t="s">
        <v>0</v>
      </c>
      <c r="K242" s="43"/>
      <c r="L242" s="43"/>
      <c r="M242" s="44"/>
      <c r="N242" s="2"/>
      <c r="V242" s="50"/>
    </row>
    <row r="243" spans="1:22" ht="13.8" thickBot="1" x14ac:dyDescent="0.3">
      <c r="A243" s="291"/>
      <c r="B243" s="7"/>
      <c r="C243" s="7"/>
      <c r="D243" s="4"/>
      <c r="E243" s="7"/>
      <c r="F243" s="7"/>
      <c r="G243" s="295"/>
      <c r="H243" s="296"/>
      <c r="I243" s="297"/>
      <c r="J243" s="40" t="s">
        <v>37</v>
      </c>
      <c r="K243" s="40"/>
      <c r="L243" s="40"/>
      <c r="M243" s="41"/>
      <c r="N243" s="2"/>
      <c r="V243" s="50">
        <v>0</v>
      </c>
    </row>
    <row r="244" spans="1:22" ht="21" thickBot="1" x14ac:dyDescent="0.3">
      <c r="A244" s="291"/>
      <c r="B244" s="75" t="s">
        <v>30</v>
      </c>
      <c r="C244" s="75" t="s">
        <v>32</v>
      </c>
      <c r="D244" s="75" t="s">
        <v>17</v>
      </c>
      <c r="E244" s="298" t="s">
        <v>34</v>
      </c>
      <c r="F244" s="298"/>
      <c r="G244" s="299"/>
      <c r="H244" s="300"/>
      <c r="I244" s="301"/>
      <c r="J244" s="12" t="s">
        <v>38</v>
      </c>
      <c r="K244" s="13"/>
      <c r="L244" s="13"/>
      <c r="M244" s="14"/>
      <c r="N244" s="2"/>
      <c r="V244" s="50"/>
    </row>
    <row r="245" spans="1:22" ht="13.8" thickBot="1" x14ac:dyDescent="0.3">
      <c r="A245" s="292"/>
      <c r="B245" s="8"/>
      <c r="C245" s="8"/>
      <c r="D245" s="9"/>
      <c r="E245" s="10" t="s">
        <v>2</v>
      </c>
      <c r="F245" s="11"/>
      <c r="G245" s="302"/>
      <c r="H245" s="303"/>
      <c r="I245" s="304"/>
      <c r="J245" s="12" t="s">
        <v>39</v>
      </c>
      <c r="K245" s="13"/>
      <c r="L245" s="13"/>
      <c r="M245" s="14"/>
      <c r="N245" s="2"/>
      <c r="V245" s="50"/>
    </row>
    <row r="246" spans="1:22" ht="21.6" thickTop="1" thickBot="1" x14ac:dyDescent="0.3">
      <c r="A246" s="290">
        <f t="shared" ref="A246" si="54">A242+1</f>
        <v>58</v>
      </c>
      <c r="B246" s="74" t="s">
        <v>29</v>
      </c>
      <c r="C246" s="74" t="s">
        <v>31</v>
      </c>
      <c r="D246" s="74" t="s">
        <v>18</v>
      </c>
      <c r="E246" s="293" t="s">
        <v>33</v>
      </c>
      <c r="F246" s="293"/>
      <c r="G246" s="293" t="s">
        <v>24</v>
      </c>
      <c r="H246" s="294"/>
      <c r="I246" s="45"/>
      <c r="J246" s="42" t="s">
        <v>0</v>
      </c>
      <c r="K246" s="43"/>
      <c r="L246" s="43"/>
      <c r="M246" s="44"/>
      <c r="N246" s="2"/>
      <c r="V246" s="50"/>
    </row>
    <row r="247" spans="1:22" ht="13.8" thickBot="1" x14ac:dyDescent="0.3">
      <c r="A247" s="291"/>
      <c r="B247" s="7"/>
      <c r="C247" s="7"/>
      <c r="D247" s="4"/>
      <c r="E247" s="7"/>
      <c r="F247" s="7"/>
      <c r="G247" s="295"/>
      <c r="H247" s="296"/>
      <c r="I247" s="297"/>
      <c r="J247" s="40" t="s">
        <v>37</v>
      </c>
      <c r="K247" s="40"/>
      <c r="L247" s="40"/>
      <c r="M247" s="41"/>
      <c r="N247" s="2"/>
      <c r="V247" s="50">
        <v>0</v>
      </c>
    </row>
    <row r="248" spans="1:22" ht="21" thickBot="1" x14ac:dyDescent="0.3">
      <c r="A248" s="291"/>
      <c r="B248" s="75" t="s">
        <v>30</v>
      </c>
      <c r="C248" s="75" t="s">
        <v>32</v>
      </c>
      <c r="D248" s="75" t="s">
        <v>17</v>
      </c>
      <c r="E248" s="298" t="s">
        <v>34</v>
      </c>
      <c r="F248" s="298"/>
      <c r="G248" s="299"/>
      <c r="H248" s="300"/>
      <c r="I248" s="301"/>
      <c r="J248" s="12" t="s">
        <v>38</v>
      </c>
      <c r="K248" s="13"/>
      <c r="L248" s="13"/>
      <c r="M248" s="14"/>
      <c r="N248" s="2"/>
      <c r="V248" s="50"/>
    </row>
    <row r="249" spans="1:22" ht="13.8" thickBot="1" x14ac:dyDescent="0.3">
      <c r="A249" s="292"/>
      <c r="B249" s="8"/>
      <c r="C249" s="8"/>
      <c r="D249" s="9"/>
      <c r="E249" s="10" t="s">
        <v>2</v>
      </c>
      <c r="F249" s="11"/>
      <c r="G249" s="302"/>
      <c r="H249" s="303"/>
      <c r="I249" s="304"/>
      <c r="J249" s="12" t="s">
        <v>39</v>
      </c>
      <c r="K249" s="13"/>
      <c r="L249" s="13"/>
      <c r="M249" s="14"/>
      <c r="N249" s="2"/>
      <c r="V249" s="50"/>
    </row>
    <row r="250" spans="1:22" ht="21.6" thickTop="1" thickBot="1" x14ac:dyDescent="0.3">
      <c r="A250" s="290">
        <f t="shared" ref="A250" si="55">A246+1</f>
        <v>59</v>
      </c>
      <c r="B250" s="74" t="s">
        <v>29</v>
      </c>
      <c r="C250" s="74" t="s">
        <v>31</v>
      </c>
      <c r="D250" s="74" t="s">
        <v>18</v>
      </c>
      <c r="E250" s="293" t="s">
        <v>33</v>
      </c>
      <c r="F250" s="293"/>
      <c r="G250" s="293" t="s">
        <v>24</v>
      </c>
      <c r="H250" s="294"/>
      <c r="I250" s="45"/>
      <c r="J250" s="42" t="s">
        <v>0</v>
      </c>
      <c r="K250" s="43"/>
      <c r="L250" s="43"/>
      <c r="M250" s="44"/>
      <c r="N250" s="2"/>
      <c r="V250" s="50"/>
    </row>
    <row r="251" spans="1:22" ht="13.8" thickBot="1" x14ac:dyDescent="0.3">
      <c r="A251" s="291"/>
      <c r="B251" s="7"/>
      <c r="C251" s="7"/>
      <c r="D251" s="4"/>
      <c r="E251" s="7"/>
      <c r="F251" s="7"/>
      <c r="G251" s="295"/>
      <c r="H251" s="296"/>
      <c r="I251" s="297"/>
      <c r="J251" s="40" t="s">
        <v>37</v>
      </c>
      <c r="K251" s="40"/>
      <c r="L251" s="40"/>
      <c r="M251" s="41"/>
      <c r="N251" s="2"/>
      <c r="V251" s="50">
        <v>0</v>
      </c>
    </row>
    <row r="252" spans="1:22" ht="21" thickBot="1" x14ac:dyDescent="0.3">
      <c r="A252" s="291"/>
      <c r="B252" s="75" t="s">
        <v>30</v>
      </c>
      <c r="C252" s="75" t="s">
        <v>32</v>
      </c>
      <c r="D252" s="75" t="s">
        <v>17</v>
      </c>
      <c r="E252" s="298" t="s">
        <v>34</v>
      </c>
      <c r="F252" s="298"/>
      <c r="G252" s="299"/>
      <c r="H252" s="300"/>
      <c r="I252" s="301"/>
      <c r="J252" s="12" t="s">
        <v>38</v>
      </c>
      <c r="K252" s="13"/>
      <c r="L252" s="13"/>
      <c r="M252" s="14"/>
      <c r="N252" s="2"/>
      <c r="V252" s="50"/>
    </row>
    <row r="253" spans="1:22" ht="13.8" thickBot="1" x14ac:dyDescent="0.3">
      <c r="A253" s="292"/>
      <c r="B253" s="8"/>
      <c r="C253" s="8"/>
      <c r="D253" s="9"/>
      <c r="E253" s="10" t="s">
        <v>2</v>
      </c>
      <c r="F253" s="11"/>
      <c r="G253" s="302"/>
      <c r="H253" s="303"/>
      <c r="I253" s="304"/>
      <c r="J253" s="12" t="s">
        <v>39</v>
      </c>
      <c r="K253" s="13"/>
      <c r="L253" s="13"/>
      <c r="M253" s="14"/>
      <c r="N253" s="2"/>
      <c r="V253" s="50"/>
    </row>
    <row r="254" spans="1:22" ht="21.6" thickTop="1" thickBot="1" x14ac:dyDescent="0.3">
      <c r="A254" s="290">
        <f t="shared" ref="A254" si="56">A250+1</f>
        <v>60</v>
      </c>
      <c r="B254" s="74" t="s">
        <v>29</v>
      </c>
      <c r="C254" s="74" t="s">
        <v>31</v>
      </c>
      <c r="D254" s="74" t="s">
        <v>18</v>
      </c>
      <c r="E254" s="293" t="s">
        <v>33</v>
      </c>
      <c r="F254" s="293"/>
      <c r="G254" s="293" t="s">
        <v>24</v>
      </c>
      <c r="H254" s="294"/>
      <c r="I254" s="45"/>
      <c r="J254" s="42" t="s">
        <v>0</v>
      </c>
      <c r="K254" s="43"/>
      <c r="L254" s="43"/>
      <c r="M254" s="44"/>
      <c r="N254" s="2"/>
      <c r="V254" s="50"/>
    </row>
    <row r="255" spans="1:22" ht="13.8" thickBot="1" x14ac:dyDescent="0.3">
      <c r="A255" s="291"/>
      <c r="B255" s="7"/>
      <c r="C255" s="7"/>
      <c r="D255" s="4"/>
      <c r="E255" s="7"/>
      <c r="F255" s="7"/>
      <c r="G255" s="295"/>
      <c r="H255" s="296"/>
      <c r="I255" s="297"/>
      <c r="J255" s="40" t="s">
        <v>37</v>
      </c>
      <c r="K255" s="40"/>
      <c r="L255" s="40"/>
      <c r="M255" s="41"/>
      <c r="N255" s="2"/>
      <c r="V255" s="50">
        <v>0</v>
      </c>
    </row>
    <row r="256" spans="1:22" ht="21" thickBot="1" x14ac:dyDescent="0.3">
      <c r="A256" s="291"/>
      <c r="B256" s="75" t="s">
        <v>30</v>
      </c>
      <c r="C256" s="75" t="s">
        <v>32</v>
      </c>
      <c r="D256" s="75" t="s">
        <v>17</v>
      </c>
      <c r="E256" s="298" t="s">
        <v>34</v>
      </c>
      <c r="F256" s="298"/>
      <c r="G256" s="299"/>
      <c r="H256" s="300"/>
      <c r="I256" s="301"/>
      <c r="J256" s="12" t="s">
        <v>38</v>
      </c>
      <c r="K256" s="13"/>
      <c r="L256" s="13"/>
      <c r="M256" s="14"/>
      <c r="N256" s="2"/>
      <c r="V256" s="50"/>
    </row>
    <row r="257" spans="1:22" ht="13.8" thickBot="1" x14ac:dyDescent="0.3">
      <c r="A257" s="292"/>
      <c r="B257" s="8"/>
      <c r="C257" s="8"/>
      <c r="D257" s="9"/>
      <c r="E257" s="10" t="s">
        <v>2</v>
      </c>
      <c r="F257" s="11"/>
      <c r="G257" s="302"/>
      <c r="H257" s="303"/>
      <c r="I257" s="304"/>
      <c r="J257" s="12" t="s">
        <v>39</v>
      </c>
      <c r="K257" s="13"/>
      <c r="L257" s="13"/>
      <c r="M257" s="14"/>
      <c r="N257" s="2"/>
      <c r="V257" s="50"/>
    </row>
    <row r="258" spans="1:22" ht="21.6" thickTop="1" thickBot="1" x14ac:dyDescent="0.3">
      <c r="A258" s="290">
        <f t="shared" ref="A258" si="57">A254+1</f>
        <v>61</v>
      </c>
      <c r="B258" s="74" t="s">
        <v>29</v>
      </c>
      <c r="C258" s="74" t="s">
        <v>31</v>
      </c>
      <c r="D258" s="74" t="s">
        <v>18</v>
      </c>
      <c r="E258" s="293" t="s">
        <v>33</v>
      </c>
      <c r="F258" s="293"/>
      <c r="G258" s="293" t="s">
        <v>24</v>
      </c>
      <c r="H258" s="294"/>
      <c r="I258" s="45"/>
      <c r="J258" s="42" t="s">
        <v>0</v>
      </c>
      <c r="K258" s="43"/>
      <c r="L258" s="43"/>
      <c r="M258" s="44"/>
      <c r="N258" s="2"/>
      <c r="V258" s="50"/>
    </row>
    <row r="259" spans="1:22" ht="13.8" thickBot="1" x14ac:dyDescent="0.3">
      <c r="A259" s="291"/>
      <c r="B259" s="7"/>
      <c r="C259" s="7"/>
      <c r="D259" s="4"/>
      <c r="E259" s="7"/>
      <c r="F259" s="7"/>
      <c r="G259" s="295"/>
      <c r="H259" s="296"/>
      <c r="I259" s="297"/>
      <c r="J259" s="40" t="s">
        <v>37</v>
      </c>
      <c r="K259" s="40"/>
      <c r="L259" s="40"/>
      <c r="M259" s="41"/>
      <c r="N259" s="2"/>
      <c r="V259" s="50">
        <v>0</v>
      </c>
    </row>
    <row r="260" spans="1:22" ht="21" thickBot="1" x14ac:dyDescent="0.3">
      <c r="A260" s="291"/>
      <c r="B260" s="75" t="s">
        <v>30</v>
      </c>
      <c r="C260" s="75" t="s">
        <v>32</v>
      </c>
      <c r="D260" s="75" t="s">
        <v>17</v>
      </c>
      <c r="E260" s="298" t="s">
        <v>34</v>
      </c>
      <c r="F260" s="298"/>
      <c r="G260" s="299"/>
      <c r="H260" s="300"/>
      <c r="I260" s="301"/>
      <c r="J260" s="12" t="s">
        <v>38</v>
      </c>
      <c r="K260" s="13"/>
      <c r="L260" s="13"/>
      <c r="M260" s="14"/>
      <c r="N260" s="2"/>
      <c r="V260" s="50"/>
    </row>
    <row r="261" spans="1:22" ht="13.8" thickBot="1" x14ac:dyDescent="0.3">
      <c r="A261" s="292"/>
      <c r="B261" s="8"/>
      <c r="C261" s="8"/>
      <c r="D261" s="9"/>
      <c r="E261" s="10" t="s">
        <v>2</v>
      </c>
      <c r="F261" s="11"/>
      <c r="G261" s="302"/>
      <c r="H261" s="303"/>
      <c r="I261" s="304"/>
      <c r="J261" s="12" t="s">
        <v>39</v>
      </c>
      <c r="K261" s="13"/>
      <c r="L261" s="13"/>
      <c r="M261" s="14"/>
      <c r="N261" s="2"/>
      <c r="V261" s="50"/>
    </row>
    <row r="262" spans="1:22" ht="21.6" thickTop="1" thickBot="1" x14ac:dyDescent="0.3">
      <c r="A262" s="290">
        <f t="shared" ref="A262" si="58">A258+1</f>
        <v>62</v>
      </c>
      <c r="B262" s="74" t="s">
        <v>29</v>
      </c>
      <c r="C262" s="74" t="s">
        <v>31</v>
      </c>
      <c r="D262" s="74" t="s">
        <v>18</v>
      </c>
      <c r="E262" s="293" t="s">
        <v>33</v>
      </c>
      <c r="F262" s="293"/>
      <c r="G262" s="293" t="s">
        <v>24</v>
      </c>
      <c r="H262" s="294"/>
      <c r="I262" s="45"/>
      <c r="J262" s="42" t="s">
        <v>0</v>
      </c>
      <c r="K262" s="43"/>
      <c r="L262" s="43"/>
      <c r="M262" s="44"/>
      <c r="N262" s="2"/>
      <c r="V262" s="50"/>
    </row>
    <row r="263" spans="1:22" ht="13.8" thickBot="1" x14ac:dyDescent="0.3">
      <c r="A263" s="291"/>
      <c r="B263" s="7"/>
      <c r="C263" s="7"/>
      <c r="D263" s="4"/>
      <c r="E263" s="7"/>
      <c r="F263" s="7"/>
      <c r="G263" s="295"/>
      <c r="H263" s="296"/>
      <c r="I263" s="297"/>
      <c r="J263" s="40" t="s">
        <v>37</v>
      </c>
      <c r="K263" s="40"/>
      <c r="L263" s="40"/>
      <c r="M263" s="41"/>
      <c r="N263" s="2"/>
      <c r="V263" s="50">
        <v>0</v>
      </c>
    </row>
    <row r="264" spans="1:22" ht="21" thickBot="1" x14ac:dyDescent="0.3">
      <c r="A264" s="291"/>
      <c r="B264" s="75" t="s">
        <v>30</v>
      </c>
      <c r="C264" s="75" t="s">
        <v>32</v>
      </c>
      <c r="D264" s="75" t="s">
        <v>17</v>
      </c>
      <c r="E264" s="298" t="s">
        <v>34</v>
      </c>
      <c r="F264" s="298"/>
      <c r="G264" s="299"/>
      <c r="H264" s="300"/>
      <c r="I264" s="301"/>
      <c r="J264" s="12" t="s">
        <v>38</v>
      </c>
      <c r="K264" s="13"/>
      <c r="L264" s="13"/>
      <c r="M264" s="14"/>
      <c r="N264" s="2"/>
      <c r="V264" s="50"/>
    </row>
    <row r="265" spans="1:22" ht="13.8" thickBot="1" x14ac:dyDescent="0.3">
      <c r="A265" s="292"/>
      <c r="B265" s="8"/>
      <c r="C265" s="8"/>
      <c r="D265" s="9"/>
      <c r="E265" s="10" t="s">
        <v>2</v>
      </c>
      <c r="F265" s="11"/>
      <c r="G265" s="302"/>
      <c r="H265" s="303"/>
      <c r="I265" s="304"/>
      <c r="J265" s="12" t="s">
        <v>39</v>
      </c>
      <c r="K265" s="13"/>
      <c r="L265" s="13"/>
      <c r="M265" s="14"/>
      <c r="N265" s="2"/>
      <c r="V265" s="50"/>
    </row>
    <row r="266" spans="1:22" ht="21.6" thickTop="1" thickBot="1" x14ac:dyDescent="0.3">
      <c r="A266" s="290">
        <f t="shared" ref="A266" si="59">A262+1</f>
        <v>63</v>
      </c>
      <c r="B266" s="74" t="s">
        <v>29</v>
      </c>
      <c r="C266" s="74" t="s">
        <v>31</v>
      </c>
      <c r="D266" s="74" t="s">
        <v>18</v>
      </c>
      <c r="E266" s="293" t="s">
        <v>33</v>
      </c>
      <c r="F266" s="293"/>
      <c r="G266" s="293" t="s">
        <v>24</v>
      </c>
      <c r="H266" s="294"/>
      <c r="I266" s="45"/>
      <c r="J266" s="42" t="s">
        <v>0</v>
      </c>
      <c r="K266" s="43"/>
      <c r="L266" s="43"/>
      <c r="M266" s="44"/>
      <c r="N266" s="2"/>
      <c r="V266" s="50"/>
    </row>
    <row r="267" spans="1:22" ht="13.8" thickBot="1" x14ac:dyDescent="0.3">
      <c r="A267" s="291"/>
      <c r="B267" s="7"/>
      <c r="C267" s="7"/>
      <c r="D267" s="4"/>
      <c r="E267" s="7"/>
      <c r="F267" s="7"/>
      <c r="G267" s="295"/>
      <c r="H267" s="296"/>
      <c r="I267" s="297"/>
      <c r="J267" s="40" t="s">
        <v>37</v>
      </c>
      <c r="K267" s="40"/>
      <c r="L267" s="40"/>
      <c r="M267" s="41"/>
      <c r="N267" s="2"/>
      <c r="V267" s="50">
        <v>0</v>
      </c>
    </row>
    <row r="268" spans="1:22" ht="21" thickBot="1" x14ac:dyDescent="0.3">
      <c r="A268" s="291"/>
      <c r="B268" s="75" t="s">
        <v>30</v>
      </c>
      <c r="C268" s="75" t="s">
        <v>32</v>
      </c>
      <c r="D268" s="75" t="s">
        <v>17</v>
      </c>
      <c r="E268" s="298" t="s">
        <v>34</v>
      </c>
      <c r="F268" s="298"/>
      <c r="G268" s="299"/>
      <c r="H268" s="300"/>
      <c r="I268" s="301"/>
      <c r="J268" s="12" t="s">
        <v>38</v>
      </c>
      <c r="K268" s="13"/>
      <c r="L268" s="13"/>
      <c r="M268" s="14"/>
      <c r="N268" s="2"/>
      <c r="V268" s="50"/>
    </row>
    <row r="269" spans="1:22" ht="13.8" thickBot="1" x14ac:dyDescent="0.3">
      <c r="A269" s="292"/>
      <c r="B269" s="8"/>
      <c r="C269" s="8"/>
      <c r="D269" s="9"/>
      <c r="E269" s="10" t="s">
        <v>2</v>
      </c>
      <c r="F269" s="11"/>
      <c r="G269" s="302"/>
      <c r="H269" s="303"/>
      <c r="I269" s="304"/>
      <c r="J269" s="12" t="s">
        <v>39</v>
      </c>
      <c r="K269" s="13"/>
      <c r="L269" s="13"/>
      <c r="M269" s="14"/>
      <c r="N269" s="2"/>
      <c r="V269" s="50"/>
    </row>
    <row r="270" spans="1:22" ht="21.6" thickTop="1" thickBot="1" x14ac:dyDescent="0.3">
      <c r="A270" s="290">
        <f t="shared" ref="A270" si="60">A266+1</f>
        <v>64</v>
      </c>
      <c r="B270" s="74" t="s">
        <v>29</v>
      </c>
      <c r="C270" s="74" t="s">
        <v>31</v>
      </c>
      <c r="D270" s="74" t="s">
        <v>18</v>
      </c>
      <c r="E270" s="293" t="s">
        <v>33</v>
      </c>
      <c r="F270" s="293"/>
      <c r="G270" s="293" t="s">
        <v>24</v>
      </c>
      <c r="H270" s="294"/>
      <c r="I270" s="45"/>
      <c r="J270" s="42" t="s">
        <v>0</v>
      </c>
      <c r="K270" s="43"/>
      <c r="L270" s="43"/>
      <c r="M270" s="44"/>
      <c r="N270" s="2"/>
      <c r="V270" s="50"/>
    </row>
    <row r="271" spans="1:22" ht="13.8" thickBot="1" x14ac:dyDescent="0.3">
      <c r="A271" s="291"/>
      <c r="B271" s="7"/>
      <c r="C271" s="7"/>
      <c r="D271" s="4"/>
      <c r="E271" s="7"/>
      <c r="F271" s="7"/>
      <c r="G271" s="295"/>
      <c r="H271" s="296"/>
      <c r="I271" s="297"/>
      <c r="J271" s="40" t="s">
        <v>37</v>
      </c>
      <c r="K271" s="40"/>
      <c r="L271" s="40"/>
      <c r="M271" s="41"/>
      <c r="N271" s="2"/>
      <c r="V271" s="50">
        <v>0</v>
      </c>
    </row>
    <row r="272" spans="1:22" ht="21" thickBot="1" x14ac:dyDescent="0.3">
      <c r="A272" s="291"/>
      <c r="B272" s="75" t="s">
        <v>30</v>
      </c>
      <c r="C272" s="75" t="s">
        <v>32</v>
      </c>
      <c r="D272" s="75" t="s">
        <v>17</v>
      </c>
      <c r="E272" s="298" t="s">
        <v>34</v>
      </c>
      <c r="F272" s="298"/>
      <c r="G272" s="299"/>
      <c r="H272" s="300"/>
      <c r="I272" s="301"/>
      <c r="J272" s="12" t="s">
        <v>38</v>
      </c>
      <c r="K272" s="13"/>
      <c r="L272" s="13"/>
      <c r="M272" s="14"/>
      <c r="N272" s="2"/>
      <c r="V272" s="50"/>
    </row>
    <row r="273" spans="1:22" ht="13.8" thickBot="1" x14ac:dyDescent="0.3">
      <c r="A273" s="292"/>
      <c r="B273" s="8"/>
      <c r="C273" s="8"/>
      <c r="D273" s="9"/>
      <c r="E273" s="10" t="s">
        <v>2</v>
      </c>
      <c r="F273" s="11"/>
      <c r="G273" s="302"/>
      <c r="H273" s="303"/>
      <c r="I273" s="304"/>
      <c r="J273" s="12" t="s">
        <v>39</v>
      </c>
      <c r="K273" s="13"/>
      <c r="L273" s="13"/>
      <c r="M273" s="14"/>
      <c r="N273" s="2"/>
      <c r="V273" s="50"/>
    </row>
    <row r="274" spans="1:22" ht="21.6" thickTop="1" thickBot="1" x14ac:dyDescent="0.3">
      <c r="A274" s="290">
        <f t="shared" ref="A274" si="61">A270+1</f>
        <v>65</v>
      </c>
      <c r="B274" s="74" t="s">
        <v>29</v>
      </c>
      <c r="C274" s="74" t="s">
        <v>31</v>
      </c>
      <c r="D274" s="74" t="s">
        <v>18</v>
      </c>
      <c r="E274" s="293" t="s">
        <v>33</v>
      </c>
      <c r="F274" s="293"/>
      <c r="G274" s="293" t="s">
        <v>24</v>
      </c>
      <c r="H274" s="294"/>
      <c r="I274" s="45"/>
      <c r="J274" s="42" t="s">
        <v>0</v>
      </c>
      <c r="K274" s="43"/>
      <c r="L274" s="43"/>
      <c r="M274" s="44"/>
      <c r="N274" s="2"/>
      <c r="V274" s="50"/>
    </row>
    <row r="275" spans="1:22" ht="13.8" thickBot="1" x14ac:dyDescent="0.3">
      <c r="A275" s="291"/>
      <c r="B275" s="7"/>
      <c r="C275" s="7"/>
      <c r="D275" s="4"/>
      <c r="E275" s="7"/>
      <c r="F275" s="7"/>
      <c r="G275" s="295"/>
      <c r="H275" s="296"/>
      <c r="I275" s="297"/>
      <c r="J275" s="40" t="s">
        <v>37</v>
      </c>
      <c r="K275" s="40"/>
      <c r="L275" s="40"/>
      <c r="M275" s="41"/>
      <c r="N275" s="2"/>
      <c r="V275" s="50">
        <v>0</v>
      </c>
    </row>
    <row r="276" spans="1:22" ht="21" thickBot="1" x14ac:dyDescent="0.3">
      <c r="A276" s="291"/>
      <c r="B276" s="75" t="s">
        <v>30</v>
      </c>
      <c r="C276" s="75" t="s">
        <v>32</v>
      </c>
      <c r="D276" s="75" t="s">
        <v>17</v>
      </c>
      <c r="E276" s="298" t="s">
        <v>34</v>
      </c>
      <c r="F276" s="298"/>
      <c r="G276" s="299"/>
      <c r="H276" s="300"/>
      <c r="I276" s="301"/>
      <c r="J276" s="12" t="s">
        <v>38</v>
      </c>
      <c r="K276" s="13"/>
      <c r="L276" s="13"/>
      <c r="M276" s="14"/>
      <c r="N276" s="2"/>
      <c r="V276" s="50"/>
    </row>
    <row r="277" spans="1:22" ht="13.8" thickBot="1" x14ac:dyDescent="0.3">
      <c r="A277" s="292"/>
      <c r="B277" s="8"/>
      <c r="C277" s="8"/>
      <c r="D277" s="9"/>
      <c r="E277" s="10" t="s">
        <v>2</v>
      </c>
      <c r="F277" s="11"/>
      <c r="G277" s="302"/>
      <c r="H277" s="303"/>
      <c r="I277" s="304"/>
      <c r="J277" s="12" t="s">
        <v>39</v>
      </c>
      <c r="K277" s="13"/>
      <c r="L277" s="13"/>
      <c r="M277" s="14"/>
      <c r="N277" s="2"/>
      <c r="V277" s="50"/>
    </row>
    <row r="278" spans="1:22" ht="21.6" thickTop="1" thickBot="1" x14ac:dyDescent="0.3">
      <c r="A278" s="290">
        <f t="shared" ref="A278" si="62">A274+1</f>
        <v>66</v>
      </c>
      <c r="B278" s="74" t="s">
        <v>29</v>
      </c>
      <c r="C278" s="74" t="s">
        <v>31</v>
      </c>
      <c r="D278" s="74" t="s">
        <v>18</v>
      </c>
      <c r="E278" s="293" t="s">
        <v>33</v>
      </c>
      <c r="F278" s="293"/>
      <c r="G278" s="293" t="s">
        <v>24</v>
      </c>
      <c r="H278" s="294"/>
      <c r="I278" s="45"/>
      <c r="J278" s="42" t="s">
        <v>0</v>
      </c>
      <c r="K278" s="43"/>
      <c r="L278" s="43"/>
      <c r="M278" s="44"/>
      <c r="N278" s="2"/>
      <c r="V278" s="50"/>
    </row>
    <row r="279" spans="1:22" ht="13.8" thickBot="1" x14ac:dyDescent="0.3">
      <c r="A279" s="291"/>
      <c r="B279" s="7"/>
      <c r="C279" s="7"/>
      <c r="D279" s="4"/>
      <c r="E279" s="7"/>
      <c r="F279" s="7"/>
      <c r="G279" s="295"/>
      <c r="H279" s="296"/>
      <c r="I279" s="297"/>
      <c r="J279" s="40" t="s">
        <v>37</v>
      </c>
      <c r="K279" s="40"/>
      <c r="L279" s="40"/>
      <c r="M279" s="41"/>
      <c r="N279" s="2"/>
      <c r="V279" s="50">
        <v>0</v>
      </c>
    </row>
    <row r="280" spans="1:22" ht="21" thickBot="1" x14ac:dyDescent="0.3">
      <c r="A280" s="291"/>
      <c r="B280" s="75" t="s">
        <v>30</v>
      </c>
      <c r="C280" s="75" t="s">
        <v>32</v>
      </c>
      <c r="D280" s="75" t="s">
        <v>17</v>
      </c>
      <c r="E280" s="298" t="s">
        <v>34</v>
      </c>
      <c r="F280" s="298"/>
      <c r="G280" s="299"/>
      <c r="H280" s="300"/>
      <c r="I280" s="301"/>
      <c r="J280" s="12" t="s">
        <v>38</v>
      </c>
      <c r="K280" s="13"/>
      <c r="L280" s="13"/>
      <c r="M280" s="14"/>
      <c r="N280" s="2"/>
      <c r="V280" s="50"/>
    </row>
    <row r="281" spans="1:22" ht="13.8" thickBot="1" x14ac:dyDescent="0.3">
      <c r="A281" s="292"/>
      <c r="B281" s="8"/>
      <c r="C281" s="8"/>
      <c r="D281" s="9"/>
      <c r="E281" s="10" t="s">
        <v>2</v>
      </c>
      <c r="F281" s="11"/>
      <c r="G281" s="302"/>
      <c r="H281" s="303"/>
      <c r="I281" s="304"/>
      <c r="J281" s="12" t="s">
        <v>39</v>
      </c>
      <c r="K281" s="13"/>
      <c r="L281" s="13"/>
      <c r="M281" s="14"/>
      <c r="N281" s="2"/>
      <c r="V281" s="50"/>
    </row>
    <row r="282" spans="1:22" ht="21.6" thickTop="1" thickBot="1" x14ac:dyDescent="0.3">
      <c r="A282" s="290">
        <f t="shared" ref="A282" si="63">A278+1</f>
        <v>67</v>
      </c>
      <c r="B282" s="74" t="s">
        <v>29</v>
      </c>
      <c r="C282" s="74" t="s">
        <v>31</v>
      </c>
      <c r="D282" s="74" t="s">
        <v>18</v>
      </c>
      <c r="E282" s="293" t="s">
        <v>33</v>
      </c>
      <c r="F282" s="293"/>
      <c r="G282" s="293" t="s">
        <v>24</v>
      </c>
      <c r="H282" s="294"/>
      <c r="I282" s="45"/>
      <c r="J282" s="42" t="s">
        <v>0</v>
      </c>
      <c r="K282" s="43"/>
      <c r="L282" s="43"/>
      <c r="M282" s="44"/>
      <c r="N282" s="2"/>
      <c r="V282" s="50"/>
    </row>
    <row r="283" spans="1:22" ht="13.8" thickBot="1" x14ac:dyDescent="0.3">
      <c r="A283" s="291"/>
      <c r="B283" s="7"/>
      <c r="C283" s="7"/>
      <c r="D283" s="4"/>
      <c r="E283" s="7"/>
      <c r="F283" s="7"/>
      <c r="G283" s="295"/>
      <c r="H283" s="296"/>
      <c r="I283" s="297"/>
      <c r="J283" s="40" t="s">
        <v>37</v>
      </c>
      <c r="K283" s="40"/>
      <c r="L283" s="40"/>
      <c r="M283" s="41"/>
      <c r="N283" s="2"/>
      <c r="V283" s="50">
        <v>0</v>
      </c>
    </row>
    <row r="284" spans="1:22" ht="21" thickBot="1" x14ac:dyDescent="0.3">
      <c r="A284" s="291"/>
      <c r="B284" s="75" t="s">
        <v>30</v>
      </c>
      <c r="C284" s="75" t="s">
        <v>32</v>
      </c>
      <c r="D284" s="75" t="s">
        <v>17</v>
      </c>
      <c r="E284" s="298" t="s">
        <v>34</v>
      </c>
      <c r="F284" s="298"/>
      <c r="G284" s="299"/>
      <c r="H284" s="300"/>
      <c r="I284" s="301"/>
      <c r="J284" s="12" t="s">
        <v>38</v>
      </c>
      <c r="K284" s="13"/>
      <c r="L284" s="13"/>
      <c r="M284" s="14"/>
      <c r="N284" s="2"/>
      <c r="V284" s="50"/>
    </row>
    <row r="285" spans="1:22" ht="13.8" thickBot="1" x14ac:dyDescent="0.3">
      <c r="A285" s="292"/>
      <c r="B285" s="8"/>
      <c r="C285" s="8"/>
      <c r="D285" s="9"/>
      <c r="E285" s="10" t="s">
        <v>2</v>
      </c>
      <c r="F285" s="11"/>
      <c r="G285" s="302"/>
      <c r="H285" s="303"/>
      <c r="I285" s="304"/>
      <c r="J285" s="12" t="s">
        <v>39</v>
      </c>
      <c r="K285" s="13"/>
      <c r="L285" s="13"/>
      <c r="M285" s="14"/>
      <c r="N285" s="2"/>
      <c r="V285" s="50"/>
    </row>
    <row r="286" spans="1:22" ht="21.6" thickTop="1" thickBot="1" x14ac:dyDescent="0.3">
      <c r="A286" s="290">
        <f t="shared" ref="A286" si="64">A282+1</f>
        <v>68</v>
      </c>
      <c r="B286" s="74" t="s">
        <v>29</v>
      </c>
      <c r="C286" s="74" t="s">
        <v>31</v>
      </c>
      <c r="D286" s="74" t="s">
        <v>18</v>
      </c>
      <c r="E286" s="293" t="s">
        <v>33</v>
      </c>
      <c r="F286" s="293"/>
      <c r="G286" s="293" t="s">
        <v>24</v>
      </c>
      <c r="H286" s="294"/>
      <c r="I286" s="45"/>
      <c r="J286" s="42" t="s">
        <v>0</v>
      </c>
      <c r="K286" s="43"/>
      <c r="L286" s="43"/>
      <c r="M286" s="44"/>
      <c r="N286" s="2"/>
      <c r="V286" s="50"/>
    </row>
    <row r="287" spans="1:22" ht="13.8" thickBot="1" x14ac:dyDescent="0.3">
      <c r="A287" s="291"/>
      <c r="B287" s="7"/>
      <c r="C287" s="7"/>
      <c r="D287" s="4"/>
      <c r="E287" s="7"/>
      <c r="F287" s="7"/>
      <c r="G287" s="295"/>
      <c r="H287" s="296"/>
      <c r="I287" s="297"/>
      <c r="J287" s="40" t="s">
        <v>37</v>
      </c>
      <c r="K287" s="40"/>
      <c r="L287" s="40"/>
      <c r="M287" s="41"/>
      <c r="N287" s="2"/>
      <c r="V287" s="50">
        <v>0</v>
      </c>
    </row>
    <row r="288" spans="1:22" ht="21" thickBot="1" x14ac:dyDescent="0.3">
      <c r="A288" s="291"/>
      <c r="B288" s="75" t="s">
        <v>30</v>
      </c>
      <c r="C288" s="75" t="s">
        <v>32</v>
      </c>
      <c r="D288" s="75" t="s">
        <v>17</v>
      </c>
      <c r="E288" s="298" t="s">
        <v>34</v>
      </c>
      <c r="F288" s="298"/>
      <c r="G288" s="299"/>
      <c r="H288" s="300"/>
      <c r="I288" s="301"/>
      <c r="J288" s="12" t="s">
        <v>38</v>
      </c>
      <c r="K288" s="13"/>
      <c r="L288" s="13"/>
      <c r="M288" s="14"/>
      <c r="N288" s="2"/>
      <c r="V288" s="50"/>
    </row>
    <row r="289" spans="1:22" ht="13.8" thickBot="1" x14ac:dyDescent="0.3">
      <c r="A289" s="292"/>
      <c r="B289" s="8"/>
      <c r="C289" s="8"/>
      <c r="D289" s="9"/>
      <c r="E289" s="10" t="s">
        <v>2</v>
      </c>
      <c r="F289" s="11"/>
      <c r="G289" s="302"/>
      <c r="H289" s="303"/>
      <c r="I289" s="304"/>
      <c r="J289" s="12" t="s">
        <v>39</v>
      </c>
      <c r="K289" s="13"/>
      <c r="L289" s="13"/>
      <c r="M289" s="14"/>
      <c r="N289" s="2"/>
      <c r="V289" s="50"/>
    </row>
    <row r="290" spans="1:22" ht="21.6" thickTop="1" thickBot="1" x14ac:dyDescent="0.3">
      <c r="A290" s="290">
        <f t="shared" ref="A290" si="65">A286+1</f>
        <v>69</v>
      </c>
      <c r="B290" s="74" t="s">
        <v>29</v>
      </c>
      <c r="C290" s="74" t="s">
        <v>31</v>
      </c>
      <c r="D290" s="74" t="s">
        <v>18</v>
      </c>
      <c r="E290" s="293" t="s">
        <v>33</v>
      </c>
      <c r="F290" s="293"/>
      <c r="G290" s="293" t="s">
        <v>24</v>
      </c>
      <c r="H290" s="294"/>
      <c r="I290" s="45"/>
      <c r="J290" s="42" t="s">
        <v>0</v>
      </c>
      <c r="K290" s="43"/>
      <c r="L290" s="43"/>
      <c r="M290" s="44"/>
      <c r="N290" s="2"/>
      <c r="V290" s="50"/>
    </row>
    <row r="291" spans="1:22" ht="13.8" thickBot="1" x14ac:dyDescent="0.3">
      <c r="A291" s="291"/>
      <c r="B291" s="7"/>
      <c r="C291" s="7"/>
      <c r="D291" s="4"/>
      <c r="E291" s="7"/>
      <c r="F291" s="7"/>
      <c r="G291" s="295"/>
      <c r="H291" s="296"/>
      <c r="I291" s="297"/>
      <c r="J291" s="40" t="s">
        <v>37</v>
      </c>
      <c r="K291" s="40"/>
      <c r="L291" s="40"/>
      <c r="M291" s="41"/>
      <c r="N291" s="2"/>
      <c r="V291" s="50">
        <v>0</v>
      </c>
    </row>
    <row r="292" spans="1:22" ht="21" thickBot="1" x14ac:dyDescent="0.3">
      <c r="A292" s="291"/>
      <c r="B292" s="75" t="s">
        <v>30</v>
      </c>
      <c r="C292" s="75" t="s">
        <v>32</v>
      </c>
      <c r="D292" s="75" t="s">
        <v>17</v>
      </c>
      <c r="E292" s="298" t="s">
        <v>34</v>
      </c>
      <c r="F292" s="298"/>
      <c r="G292" s="299"/>
      <c r="H292" s="300"/>
      <c r="I292" s="301"/>
      <c r="J292" s="12" t="s">
        <v>38</v>
      </c>
      <c r="K292" s="13"/>
      <c r="L292" s="13"/>
      <c r="M292" s="14"/>
      <c r="N292" s="2"/>
      <c r="V292" s="50"/>
    </row>
    <row r="293" spans="1:22" ht="13.8" thickBot="1" x14ac:dyDescent="0.3">
      <c r="A293" s="292"/>
      <c r="B293" s="8"/>
      <c r="C293" s="8"/>
      <c r="D293" s="9"/>
      <c r="E293" s="10" t="s">
        <v>2</v>
      </c>
      <c r="F293" s="11"/>
      <c r="G293" s="302"/>
      <c r="H293" s="303"/>
      <c r="I293" s="304"/>
      <c r="J293" s="12" t="s">
        <v>39</v>
      </c>
      <c r="K293" s="13"/>
      <c r="L293" s="13"/>
      <c r="M293" s="14"/>
      <c r="N293" s="2"/>
      <c r="V293" s="50"/>
    </row>
    <row r="294" spans="1:22" ht="21.6" thickTop="1" thickBot="1" x14ac:dyDescent="0.3">
      <c r="A294" s="290">
        <f t="shared" ref="A294" si="66">A290+1</f>
        <v>70</v>
      </c>
      <c r="B294" s="74" t="s">
        <v>29</v>
      </c>
      <c r="C294" s="74" t="s">
        <v>31</v>
      </c>
      <c r="D294" s="74" t="s">
        <v>18</v>
      </c>
      <c r="E294" s="293" t="s">
        <v>33</v>
      </c>
      <c r="F294" s="293"/>
      <c r="G294" s="293" t="s">
        <v>24</v>
      </c>
      <c r="H294" s="294"/>
      <c r="I294" s="45"/>
      <c r="J294" s="42" t="s">
        <v>0</v>
      </c>
      <c r="K294" s="43"/>
      <c r="L294" s="43"/>
      <c r="M294" s="44"/>
      <c r="N294" s="2"/>
      <c r="V294" s="50"/>
    </row>
    <row r="295" spans="1:22" ht="13.8" thickBot="1" x14ac:dyDescent="0.3">
      <c r="A295" s="291"/>
      <c r="B295" s="7"/>
      <c r="C295" s="7"/>
      <c r="D295" s="4"/>
      <c r="E295" s="7"/>
      <c r="F295" s="7"/>
      <c r="G295" s="295"/>
      <c r="H295" s="296"/>
      <c r="I295" s="297"/>
      <c r="J295" s="40" t="s">
        <v>37</v>
      </c>
      <c r="K295" s="40"/>
      <c r="L295" s="40"/>
      <c r="M295" s="41"/>
      <c r="N295" s="2"/>
      <c r="V295" s="50">
        <v>0</v>
      </c>
    </row>
    <row r="296" spans="1:22" ht="21" thickBot="1" x14ac:dyDescent="0.3">
      <c r="A296" s="291"/>
      <c r="B296" s="75" t="s">
        <v>30</v>
      </c>
      <c r="C296" s="75" t="s">
        <v>32</v>
      </c>
      <c r="D296" s="75" t="s">
        <v>17</v>
      </c>
      <c r="E296" s="298" t="s">
        <v>34</v>
      </c>
      <c r="F296" s="298"/>
      <c r="G296" s="299"/>
      <c r="H296" s="300"/>
      <c r="I296" s="301"/>
      <c r="J296" s="12" t="s">
        <v>38</v>
      </c>
      <c r="K296" s="13"/>
      <c r="L296" s="13"/>
      <c r="M296" s="14"/>
      <c r="N296" s="2"/>
      <c r="V296" s="50"/>
    </row>
    <row r="297" spans="1:22" ht="13.8" thickBot="1" x14ac:dyDescent="0.3">
      <c r="A297" s="292"/>
      <c r="B297" s="8"/>
      <c r="C297" s="8"/>
      <c r="D297" s="9"/>
      <c r="E297" s="10" t="s">
        <v>2</v>
      </c>
      <c r="F297" s="11"/>
      <c r="G297" s="302"/>
      <c r="H297" s="303"/>
      <c r="I297" s="304"/>
      <c r="J297" s="12" t="s">
        <v>39</v>
      </c>
      <c r="K297" s="13"/>
      <c r="L297" s="13"/>
      <c r="M297" s="14"/>
      <c r="N297" s="2"/>
      <c r="V297" s="50"/>
    </row>
    <row r="298" spans="1:22" ht="21.6" thickTop="1" thickBot="1" x14ac:dyDescent="0.3">
      <c r="A298" s="290">
        <f t="shared" ref="A298" si="67">A294+1</f>
        <v>71</v>
      </c>
      <c r="B298" s="74" t="s">
        <v>29</v>
      </c>
      <c r="C298" s="74" t="s">
        <v>31</v>
      </c>
      <c r="D298" s="74" t="s">
        <v>18</v>
      </c>
      <c r="E298" s="293" t="s">
        <v>33</v>
      </c>
      <c r="F298" s="293"/>
      <c r="G298" s="293" t="s">
        <v>24</v>
      </c>
      <c r="H298" s="294"/>
      <c r="I298" s="45"/>
      <c r="J298" s="42" t="s">
        <v>0</v>
      </c>
      <c r="K298" s="43"/>
      <c r="L298" s="43"/>
      <c r="M298" s="44"/>
      <c r="N298" s="2"/>
      <c r="V298" s="50"/>
    </row>
    <row r="299" spans="1:22" ht="13.8" thickBot="1" x14ac:dyDescent="0.3">
      <c r="A299" s="291"/>
      <c r="B299" s="7"/>
      <c r="C299" s="7"/>
      <c r="D299" s="4"/>
      <c r="E299" s="7"/>
      <c r="F299" s="7"/>
      <c r="G299" s="295"/>
      <c r="H299" s="296"/>
      <c r="I299" s="297"/>
      <c r="J299" s="40" t="s">
        <v>37</v>
      </c>
      <c r="K299" s="40"/>
      <c r="L299" s="40"/>
      <c r="M299" s="41"/>
      <c r="N299" s="2"/>
      <c r="V299" s="50">
        <v>0</v>
      </c>
    </row>
    <row r="300" spans="1:22" ht="21" thickBot="1" x14ac:dyDescent="0.3">
      <c r="A300" s="291"/>
      <c r="B300" s="75" t="s">
        <v>30</v>
      </c>
      <c r="C300" s="75" t="s">
        <v>32</v>
      </c>
      <c r="D300" s="75" t="s">
        <v>17</v>
      </c>
      <c r="E300" s="298" t="s">
        <v>34</v>
      </c>
      <c r="F300" s="298"/>
      <c r="G300" s="299"/>
      <c r="H300" s="300"/>
      <c r="I300" s="301"/>
      <c r="J300" s="12" t="s">
        <v>38</v>
      </c>
      <c r="K300" s="13"/>
      <c r="L300" s="13"/>
      <c r="M300" s="14"/>
      <c r="N300" s="2"/>
      <c r="V300" s="50"/>
    </row>
    <row r="301" spans="1:22" ht="13.8" thickBot="1" x14ac:dyDescent="0.3">
      <c r="A301" s="292"/>
      <c r="B301" s="8"/>
      <c r="C301" s="8"/>
      <c r="D301" s="9"/>
      <c r="E301" s="10" t="s">
        <v>2</v>
      </c>
      <c r="F301" s="11"/>
      <c r="G301" s="302"/>
      <c r="H301" s="303"/>
      <c r="I301" s="304"/>
      <c r="J301" s="12" t="s">
        <v>39</v>
      </c>
      <c r="K301" s="13"/>
      <c r="L301" s="13"/>
      <c r="M301" s="14"/>
      <c r="N301" s="2"/>
      <c r="V301" s="50"/>
    </row>
    <row r="302" spans="1:22" ht="21.6" thickTop="1" thickBot="1" x14ac:dyDescent="0.3">
      <c r="A302" s="290">
        <f t="shared" ref="A302" si="68">A298+1</f>
        <v>72</v>
      </c>
      <c r="B302" s="74" t="s">
        <v>29</v>
      </c>
      <c r="C302" s="74" t="s">
        <v>31</v>
      </c>
      <c r="D302" s="74" t="s">
        <v>18</v>
      </c>
      <c r="E302" s="293" t="s">
        <v>33</v>
      </c>
      <c r="F302" s="293"/>
      <c r="G302" s="293" t="s">
        <v>24</v>
      </c>
      <c r="H302" s="294"/>
      <c r="I302" s="45"/>
      <c r="J302" s="42" t="s">
        <v>0</v>
      </c>
      <c r="K302" s="43"/>
      <c r="L302" s="43"/>
      <c r="M302" s="44"/>
      <c r="N302" s="2"/>
      <c r="V302" s="50"/>
    </row>
    <row r="303" spans="1:22" ht="13.8" thickBot="1" x14ac:dyDescent="0.3">
      <c r="A303" s="291"/>
      <c r="B303" s="7"/>
      <c r="C303" s="7"/>
      <c r="D303" s="4"/>
      <c r="E303" s="7"/>
      <c r="F303" s="7"/>
      <c r="G303" s="295"/>
      <c r="H303" s="296"/>
      <c r="I303" s="297"/>
      <c r="J303" s="40" t="s">
        <v>37</v>
      </c>
      <c r="K303" s="40"/>
      <c r="L303" s="40"/>
      <c r="M303" s="41"/>
      <c r="N303" s="2"/>
      <c r="V303" s="50">
        <v>0</v>
      </c>
    </row>
    <row r="304" spans="1:22" ht="21" thickBot="1" x14ac:dyDescent="0.3">
      <c r="A304" s="291"/>
      <c r="B304" s="75" t="s">
        <v>30</v>
      </c>
      <c r="C304" s="75" t="s">
        <v>32</v>
      </c>
      <c r="D304" s="75" t="s">
        <v>17</v>
      </c>
      <c r="E304" s="298" t="s">
        <v>34</v>
      </c>
      <c r="F304" s="298"/>
      <c r="G304" s="299"/>
      <c r="H304" s="300"/>
      <c r="I304" s="301"/>
      <c r="J304" s="12" t="s">
        <v>38</v>
      </c>
      <c r="K304" s="13"/>
      <c r="L304" s="13"/>
      <c r="M304" s="14"/>
      <c r="N304" s="2"/>
      <c r="V304" s="50"/>
    </row>
    <row r="305" spans="1:22" ht="13.8" thickBot="1" x14ac:dyDescent="0.3">
      <c r="A305" s="292"/>
      <c r="B305" s="8"/>
      <c r="C305" s="8"/>
      <c r="D305" s="9"/>
      <c r="E305" s="10" t="s">
        <v>2</v>
      </c>
      <c r="F305" s="11"/>
      <c r="G305" s="302"/>
      <c r="H305" s="303"/>
      <c r="I305" s="304"/>
      <c r="J305" s="12" t="s">
        <v>39</v>
      </c>
      <c r="K305" s="13"/>
      <c r="L305" s="13"/>
      <c r="M305" s="14"/>
      <c r="N305" s="2"/>
      <c r="V305" s="50"/>
    </row>
    <row r="306" spans="1:22" ht="21.6" thickTop="1" thickBot="1" x14ac:dyDescent="0.3">
      <c r="A306" s="290">
        <f t="shared" ref="A306" si="69">A302+1</f>
        <v>73</v>
      </c>
      <c r="B306" s="74" t="s">
        <v>29</v>
      </c>
      <c r="C306" s="74" t="s">
        <v>31</v>
      </c>
      <c r="D306" s="74" t="s">
        <v>18</v>
      </c>
      <c r="E306" s="293" t="s">
        <v>33</v>
      </c>
      <c r="F306" s="293"/>
      <c r="G306" s="293" t="s">
        <v>24</v>
      </c>
      <c r="H306" s="294"/>
      <c r="I306" s="45"/>
      <c r="J306" s="42" t="s">
        <v>0</v>
      </c>
      <c r="K306" s="43"/>
      <c r="L306" s="43"/>
      <c r="M306" s="44"/>
      <c r="N306" s="2"/>
      <c r="V306" s="50"/>
    </row>
    <row r="307" spans="1:22" ht="13.8" thickBot="1" x14ac:dyDescent="0.3">
      <c r="A307" s="291"/>
      <c r="B307" s="7"/>
      <c r="C307" s="7"/>
      <c r="D307" s="4"/>
      <c r="E307" s="7"/>
      <c r="F307" s="7"/>
      <c r="G307" s="295"/>
      <c r="H307" s="296"/>
      <c r="I307" s="297"/>
      <c r="J307" s="40" t="s">
        <v>37</v>
      </c>
      <c r="K307" s="40"/>
      <c r="L307" s="40"/>
      <c r="M307" s="41"/>
      <c r="N307" s="2"/>
      <c r="V307" s="50">
        <v>0</v>
      </c>
    </row>
    <row r="308" spans="1:22" ht="21" thickBot="1" x14ac:dyDescent="0.3">
      <c r="A308" s="291"/>
      <c r="B308" s="75" t="s">
        <v>30</v>
      </c>
      <c r="C308" s="75" t="s">
        <v>32</v>
      </c>
      <c r="D308" s="75" t="s">
        <v>17</v>
      </c>
      <c r="E308" s="298" t="s">
        <v>34</v>
      </c>
      <c r="F308" s="298"/>
      <c r="G308" s="299"/>
      <c r="H308" s="300"/>
      <c r="I308" s="301"/>
      <c r="J308" s="12" t="s">
        <v>38</v>
      </c>
      <c r="K308" s="13"/>
      <c r="L308" s="13"/>
      <c r="M308" s="14"/>
      <c r="N308" s="2"/>
      <c r="V308" s="50"/>
    </row>
    <row r="309" spans="1:22" ht="13.8" thickBot="1" x14ac:dyDescent="0.3">
      <c r="A309" s="292"/>
      <c r="B309" s="8"/>
      <c r="C309" s="8"/>
      <c r="D309" s="9"/>
      <c r="E309" s="10" t="s">
        <v>2</v>
      </c>
      <c r="F309" s="11"/>
      <c r="G309" s="302"/>
      <c r="H309" s="303"/>
      <c r="I309" s="304"/>
      <c r="J309" s="12" t="s">
        <v>39</v>
      </c>
      <c r="K309" s="13"/>
      <c r="L309" s="13"/>
      <c r="M309" s="14"/>
      <c r="N309" s="2"/>
      <c r="V309" s="50"/>
    </row>
    <row r="310" spans="1:22" ht="21.6" thickTop="1" thickBot="1" x14ac:dyDescent="0.3">
      <c r="A310" s="290">
        <f t="shared" ref="A310" si="70">A306+1</f>
        <v>74</v>
      </c>
      <c r="B310" s="74" t="s">
        <v>29</v>
      </c>
      <c r="C310" s="74" t="s">
        <v>31</v>
      </c>
      <c r="D310" s="74" t="s">
        <v>18</v>
      </c>
      <c r="E310" s="293" t="s">
        <v>33</v>
      </c>
      <c r="F310" s="293"/>
      <c r="G310" s="293" t="s">
        <v>24</v>
      </c>
      <c r="H310" s="294"/>
      <c r="I310" s="45"/>
      <c r="J310" s="42" t="s">
        <v>0</v>
      </c>
      <c r="K310" s="43"/>
      <c r="L310" s="43"/>
      <c r="M310" s="44"/>
      <c r="N310" s="2"/>
      <c r="V310" s="50"/>
    </row>
    <row r="311" spans="1:22" ht="13.8" thickBot="1" x14ac:dyDescent="0.3">
      <c r="A311" s="291"/>
      <c r="B311" s="7"/>
      <c r="C311" s="7"/>
      <c r="D311" s="4"/>
      <c r="E311" s="7"/>
      <c r="F311" s="7"/>
      <c r="G311" s="295"/>
      <c r="H311" s="296"/>
      <c r="I311" s="297"/>
      <c r="J311" s="40" t="s">
        <v>37</v>
      </c>
      <c r="K311" s="40"/>
      <c r="L311" s="40"/>
      <c r="M311" s="41"/>
      <c r="N311" s="2"/>
      <c r="V311" s="50">
        <v>0</v>
      </c>
    </row>
    <row r="312" spans="1:22" ht="21" thickBot="1" x14ac:dyDescent="0.3">
      <c r="A312" s="291"/>
      <c r="B312" s="75" t="s">
        <v>30</v>
      </c>
      <c r="C312" s="75" t="s">
        <v>32</v>
      </c>
      <c r="D312" s="75" t="s">
        <v>17</v>
      </c>
      <c r="E312" s="298" t="s">
        <v>34</v>
      </c>
      <c r="F312" s="298"/>
      <c r="G312" s="299"/>
      <c r="H312" s="300"/>
      <c r="I312" s="301"/>
      <c r="J312" s="12" t="s">
        <v>38</v>
      </c>
      <c r="K312" s="13"/>
      <c r="L312" s="13"/>
      <c r="M312" s="14"/>
      <c r="N312" s="2"/>
      <c r="V312" s="50"/>
    </row>
    <row r="313" spans="1:22" ht="13.8" thickBot="1" x14ac:dyDescent="0.3">
      <c r="A313" s="292"/>
      <c r="B313" s="8"/>
      <c r="C313" s="8"/>
      <c r="D313" s="9"/>
      <c r="E313" s="10" t="s">
        <v>2</v>
      </c>
      <c r="F313" s="11"/>
      <c r="G313" s="302"/>
      <c r="H313" s="303"/>
      <c r="I313" s="304"/>
      <c r="J313" s="12" t="s">
        <v>39</v>
      </c>
      <c r="K313" s="13"/>
      <c r="L313" s="13"/>
      <c r="M313" s="14"/>
      <c r="N313" s="2"/>
      <c r="V313" s="50"/>
    </row>
    <row r="314" spans="1:22" ht="21.6" thickTop="1" thickBot="1" x14ac:dyDescent="0.3">
      <c r="A314" s="290">
        <f t="shared" ref="A314" si="71">A310+1</f>
        <v>75</v>
      </c>
      <c r="B314" s="74" t="s">
        <v>29</v>
      </c>
      <c r="C314" s="74" t="s">
        <v>31</v>
      </c>
      <c r="D314" s="74" t="s">
        <v>18</v>
      </c>
      <c r="E314" s="293" t="s">
        <v>33</v>
      </c>
      <c r="F314" s="293"/>
      <c r="G314" s="293" t="s">
        <v>24</v>
      </c>
      <c r="H314" s="294"/>
      <c r="I314" s="45"/>
      <c r="J314" s="42" t="s">
        <v>0</v>
      </c>
      <c r="K314" s="43"/>
      <c r="L314" s="43"/>
      <c r="M314" s="44"/>
      <c r="N314" s="2"/>
      <c r="V314" s="50"/>
    </row>
    <row r="315" spans="1:22" ht="13.8" thickBot="1" x14ac:dyDescent="0.3">
      <c r="A315" s="291"/>
      <c r="B315" s="7"/>
      <c r="C315" s="7"/>
      <c r="D315" s="4"/>
      <c r="E315" s="7"/>
      <c r="F315" s="7"/>
      <c r="G315" s="295"/>
      <c r="H315" s="296"/>
      <c r="I315" s="297"/>
      <c r="J315" s="40" t="s">
        <v>37</v>
      </c>
      <c r="K315" s="40"/>
      <c r="L315" s="40"/>
      <c r="M315" s="41"/>
      <c r="N315" s="2"/>
      <c r="V315" s="50">
        <v>0</v>
      </c>
    </row>
    <row r="316" spans="1:22" ht="21" thickBot="1" x14ac:dyDescent="0.3">
      <c r="A316" s="291"/>
      <c r="B316" s="75" t="s">
        <v>30</v>
      </c>
      <c r="C316" s="75" t="s">
        <v>32</v>
      </c>
      <c r="D316" s="75" t="s">
        <v>17</v>
      </c>
      <c r="E316" s="298" t="s">
        <v>34</v>
      </c>
      <c r="F316" s="298"/>
      <c r="G316" s="299"/>
      <c r="H316" s="300"/>
      <c r="I316" s="301"/>
      <c r="J316" s="12" t="s">
        <v>38</v>
      </c>
      <c r="K316" s="13"/>
      <c r="L316" s="13"/>
      <c r="M316" s="14"/>
      <c r="N316" s="2"/>
      <c r="V316" s="50"/>
    </row>
    <row r="317" spans="1:22" ht="13.8" thickBot="1" x14ac:dyDescent="0.3">
      <c r="A317" s="292"/>
      <c r="B317" s="8"/>
      <c r="C317" s="8"/>
      <c r="D317" s="9"/>
      <c r="E317" s="10" t="s">
        <v>2</v>
      </c>
      <c r="F317" s="11"/>
      <c r="G317" s="302"/>
      <c r="H317" s="303"/>
      <c r="I317" s="304"/>
      <c r="J317" s="12" t="s">
        <v>39</v>
      </c>
      <c r="K317" s="13"/>
      <c r="L317" s="13"/>
      <c r="M317" s="14"/>
      <c r="N317" s="2"/>
      <c r="V317" s="50"/>
    </row>
    <row r="318" spans="1:22" ht="21.6" thickTop="1" thickBot="1" x14ac:dyDescent="0.3">
      <c r="A318" s="290">
        <f t="shared" ref="A318" si="72">A314+1</f>
        <v>76</v>
      </c>
      <c r="B318" s="74" t="s">
        <v>29</v>
      </c>
      <c r="C318" s="74" t="s">
        <v>31</v>
      </c>
      <c r="D318" s="74" t="s">
        <v>18</v>
      </c>
      <c r="E318" s="293" t="s">
        <v>33</v>
      </c>
      <c r="F318" s="293"/>
      <c r="G318" s="293" t="s">
        <v>24</v>
      </c>
      <c r="H318" s="294"/>
      <c r="I318" s="45"/>
      <c r="J318" s="42" t="s">
        <v>0</v>
      </c>
      <c r="K318" s="43"/>
      <c r="L318" s="43"/>
      <c r="M318" s="44"/>
      <c r="N318" s="2"/>
      <c r="V318" s="50"/>
    </row>
    <row r="319" spans="1:22" ht="13.8" thickBot="1" x14ac:dyDescent="0.3">
      <c r="A319" s="291"/>
      <c r="B319" s="7"/>
      <c r="C319" s="7"/>
      <c r="D319" s="4"/>
      <c r="E319" s="7"/>
      <c r="F319" s="7"/>
      <c r="G319" s="295"/>
      <c r="H319" s="296"/>
      <c r="I319" s="297"/>
      <c r="J319" s="40" t="s">
        <v>37</v>
      </c>
      <c r="K319" s="40"/>
      <c r="L319" s="40"/>
      <c r="M319" s="41"/>
      <c r="N319" s="2"/>
      <c r="V319" s="50">
        <v>0</v>
      </c>
    </row>
    <row r="320" spans="1:22" ht="21" thickBot="1" x14ac:dyDescent="0.3">
      <c r="A320" s="291"/>
      <c r="B320" s="75" t="s">
        <v>30</v>
      </c>
      <c r="C320" s="75" t="s">
        <v>32</v>
      </c>
      <c r="D320" s="75" t="s">
        <v>17</v>
      </c>
      <c r="E320" s="298" t="s">
        <v>34</v>
      </c>
      <c r="F320" s="298"/>
      <c r="G320" s="299"/>
      <c r="H320" s="300"/>
      <c r="I320" s="301"/>
      <c r="J320" s="12" t="s">
        <v>38</v>
      </c>
      <c r="K320" s="13"/>
      <c r="L320" s="13"/>
      <c r="M320" s="14"/>
      <c r="N320" s="2"/>
      <c r="V320" s="50"/>
    </row>
    <row r="321" spans="1:22" ht="13.8" thickBot="1" x14ac:dyDescent="0.3">
      <c r="A321" s="292"/>
      <c r="B321" s="8"/>
      <c r="C321" s="8"/>
      <c r="D321" s="9"/>
      <c r="E321" s="10" t="s">
        <v>2</v>
      </c>
      <c r="F321" s="11"/>
      <c r="G321" s="302"/>
      <c r="H321" s="303"/>
      <c r="I321" s="304"/>
      <c r="J321" s="12" t="s">
        <v>39</v>
      </c>
      <c r="K321" s="13"/>
      <c r="L321" s="13"/>
      <c r="M321" s="14"/>
      <c r="N321" s="2"/>
      <c r="V321" s="50"/>
    </row>
    <row r="322" spans="1:22" ht="21.6" thickTop="1" thickBot="1" x14ac:dyDescent="0.3">
      <c r="A322" s="290">
        <f t="shared" ref="A322" si="73">A318+1</f>
        <v>77</v>
      </c>
      <c r="B322" s="74" t="s">
        <v>29</v>
      </c>
      <c r="C322" s="74" t="s">
        <v>31</v>
      </c>
      <c r="D322" s="74" t="s">
        <v>18</v>
      </c>
      <c r="E322" s="293" t="s">
        <v>33</v>
      </c>
      <c r="F322" s="293"/>
      <c r="G322" s="293" t="s">
        <v>24</v>
      </c>
      <c r="H322" s="294"/>
      <c r="I322" s="45"/>
      <c r="J322" s="42" t="s">
        <v>0</v>
      </c>
      <c r="K322" s="43"/>
      <c r="L322" s="43"/>
      <c r="M322" s="44"/>
      <c r="N322" s="2"/>
      <c r="V322" s="50"/>
    </row>
    <row r="323" spans="1:22" ht="13.8" thickBot="1" x14ac:dyDescent="0.3">
      <c r="A323" s="291"/>
      <c r="B323" s="7"/>
      <c r="C323" s="7"/>
      <c r="D323" s="4"/>
      <c r="E323" s="7"/>
      <c r="F323" s="7"/>
      <c r="G323" s="295"/>
      <c r="H323" s="296"/>
      <c r="I323" s="297"/>
      <c r="J323" s="40" t="s">
        <v>37</v>
      </c>
      <c r="K323" s="40"/>
      <c r="L323" s="40"/>
      <c r="M323" s="41"/>
      <c r="N323" s="2"/>
      <c r="V323" s="50">
        <v>0</v>
      </c>
    </row>
    <row r="324" spans="1:22" ht="21" thickBot="1" x14ac:dyDescent="0.3">
      <c r="A324" s="291"/>
      <c r="B324" s="75" t="s">
        <v>30</v>
      </c>
      <c r="C324" s="75" t="s">
        <v>32</v>
      </c>
      <c r="D324" s="75" t="s">
        <v>17</v>
      </c>
      <c r="E324" s="298" t="s">
        <v>34</v>
      </c>
      <c r="F324" s="298"/>
      <c r="G324" s="299"/>
      <c r="H324" s="300"/>
      <c r="I324" s="301"/>
      <c r="J324" s="12" t="s">
        <v>38</v>
      </c>
      <c r="K324" s="13"/>
      <c r="L324" s="13"/>
      <c r="M324" s="14"/>
      <c r="N324" s="2"/>
      <c r="V324" s="50"/>
    </row>
    <row r="325" spans="1:22" ht="13.8" thickBot="1" x14ac:dyDescent="0.3">
      <c r="A325" s="292"/>
      <c r="B325" s="8"/>
      <c r="C325" s="8"/>
      <c r="D325" s="9"/>
      <c r="E325" s="10" t="s">
        <v>2</v>
      </c>
      <c r="F325" s="11"/>
      <c r="G325" s="302"/>
      <c r="H325" s="303"/>
      <c r="I325" s="304"/>
      <c r="J325" s="12" t="s">
        <v>39</v>
      </c>
      <c r="K325" s="13"/>
      <c r="L325" s="13"/>
      <c r="M325" s="14"/>
      <c r="N325" s="2"/>
      <c r="V325" s="50"/>
    </row>
    <row r="326" spans="1:22" ht="21.6" thickTop="1" thickBot="1" x14ac:dyDescent="0.3">
      <c r="A326" s="290">
        <f t="shared" ref="A326" si="74">A322+1</f>
        <v>78</v>
      </c>
      <c r="B326" s="74" t="s">
        <v>29</v>
      </c>
      <c r="C326" s="74" t="s">
        <v>31</v>
      </c>
      <c r="D326" s="74" t="s">
        <v>18</v>
      </c>
      <c r="E326" s="293" t="s">
        <v>33</v>
      </c>
      <c r="F326" s="293"/>
      <c r="G326" s="293" t="s">
        <v>24</v>
      </c>
      <c r="H326" s="294"/>
      <c r="I326" s="45"/>
      <c r="J326" s="42" t="s">
        <v>0</v>
      </c>
      <c r="K326" s="43"/>
      <c r="L326" s="43"/>
      <c r="M326" s="44"/>
      <c r="N326" s="2"/>
      <c r="V326" s="50"/>
    </row>
    <row r="327" spans="1:22" ht="13.8" thickBot="1" x14ac:dyDescent="0.3">
      <c r="A327" s="291"/>
      <c r="B327" s="7"/>
      <c r="C327" s="7"/>
      <c r="D327" s="4"/>
      <c r="E327" s="7"/>
      <c r="F327" s="7"/>
      <c r="G327" s="295"/>
      <c r="H327" s="296"/>
      <c r="I327" s="297"/>
      <c r="J327" s="40" t="s">
        <v>37</v>
      </c>
      <c r="K327" s="40"/>
      <c r="L327" s="40"/>
      <c r="M327" s="41"/>
      <c r="N327" s="2"/>
      <c r="V327" s="50">
        <v>0</v>
      </c>
    </row>
    <row r="328" spans="1:22" ht="21" thickBot="1" x14ac:dyDescent="0.3">
      <c r="A328" s="291"/>
      <c r="B328" s="75" t="s">
        <v>30</v>
      </c>
      <c r="C328" s="75" t="s">
        <v>32</v>
      </c>
      <c r="D328" s="75" t="s">
        <v>17</v>
      </c>
      <c r="E328" s="298" t="s">
        <v>34</v>
      </c>
      <c r="F328" s="298"/>
      <c r="G328" s="299"/>
      <c r="H328" s="300"/>
      <c r="I328" s="301"/>
      <c r="J328" s="12" t="s">
        <v>38</v>
      </c>
      <c r="K328" s="13"/>
      <c r="L328" s="13"/>
      <c r="M328" s="14"/>
      <c r="N328" s="2"/>
      <c r="V328" s="50"/>
    </row>
    <row r="329" spans="1:22" ht="13.8" thickBot="1" x14ac:dyDescent="0.3">
      <c r="A329" s="292"/>
      <c r="B329" s="8"/>
      <c r="C329" s="8"/>
      <c r="D329" s="9"/>
      <c r="E329" s="10" t="s">
        <v>2</v>
      </c>
      <c r="F329" s="11"/>
      <c r="G329" s="302"/>
      <c r="H329" s="303"/>
      <c r="I329" s="304"/>
      <c r="J329" s="12" t="s">
        <v>39</v>
      </c>
      <c r="K329" s="13"/>
      <c r="L329" s="13"/>
      <c r="M329" s="14"/>
      <c r="N329" s="2"/>
      <c r="V329" s="50"/>
    </row>
    <row r="330" spans="1:22" ht="21.6" thickTop="1" thickBot="1" x14ac:dyDescent="0.3">
      <c r="A330" s="290">
        <f t="shared" ref="A330" si="75">A326+1</f>
        <v>79</v>
      </c>
      <c r="B330" s="74" t="s">
        <v>29</v>
      </c>
      <c r="C330" s="74" t="s">
        <v>31</v>
      </c>
      <c r="D330" s="74" t="s">
        <v>18</v>
      </c>
      <c r="E330" s="293" t="s">
        <v>33</v>
      </c>
      <c r="F330" s="293"/>
      <c r="G330" s="293" t="s">
        <v>24</v>
      </c>
      <c r="H330" s="294"/>
      <c r="I330" s="45"/>
      <c r="J330" s="42" t="s">
        <v>0</v>
      </c>
      <c r="K330" s="43"/>
      <c r="L330" s="43"/>
      <c r="M330" s="44"/>
      <c r="N330" s="2"/>
      <c r="V330" s="50"/>
    </row>
    <row r="331" spans="1:22" ht="13.8" thickBot="1" x14ac:dyDescent="0.3">
      <c r="A331" s="291"/>
      <c r="B331" s="7"/>
      <c r="C331" s="7"/>
      <c r="D331" s="4"/>
      <c r="E331" s="7"/>
      <c r="F331" s="7"/>
      <c r="G331" s="295"/>
      <c r="H331" s="296"/>
      <c r="I331" s="297"/>
      <c r="J331" s="40" t="s">
        <v>37</v>
      </c>
      <c r="K331" s="40"/>
      <c r="L331" s="40"/>
      <c r="M331" s="41"/>
      <c r="N331" s="2"/>
      <c r="V331" s="50">
        <v>0</v>
      </c>
    </row>
    <row r="332" spans="1:22" ht="21" thickBot="1" x14ac:dyDescent="0.3">
      <c r="A332" s="291"/>
      <c r="B332" s="75" t="s">
        <v>30</v>
      </c>
      <c r="C332" s="75" t="s">
        <v>32</v>
      </c>
      <c r="D332" s="75" t="s">
        <v>17</v>
      </c>
      <c r="E332" s="298" t="s">
        <v>34</v>
      </c>
      <c r="F332" s="298"/>
      <c r="G332" s="299"/>
      <c r="H332" s="300"/>
      <c r="I332" s="301"/>
      <c r="J332" s="12" t="s">
        <v>38</v>
      </c>
      <c r="K332" s="13"/>
      <c r="L332" s="13"/>
      <c r="M332" s="14"/>
      <c r="N332" s="2"/>
      <c r="V332" s="50"/>
    </row>
    <row r="333" spans="1:22" ht="13.8" thickBot="1" x14ac:dyDescent="0.3">
      <c r="A333" s="292"/>
      <c r="B333" s="8"/>
      <c r="C333" s="8"/>
      <c r="D333" s="9"/>
      <c r="E333" s="10" t="s">
        <v>2</v>
      </c>
      <c r="F333" s="11"/>
      <c r="G333" s="302"/>
      <c r="H333" s="303"/>
      <c r="I333" s="304"/>
      <c r="J333" s="12" t="s">
        <v>39</v>
      </c>
      <c r="K333" s="13"/>
      <c r="L333" s="13"/>
      <c r="M333" s="14"/>
      <c r="N333" s="2"/>
      <c r="V333" s="50"/>
    </row>
    <row r="334" spans="1:22" ht="21.6" thickTop="1" thickBot="1" x14ac:dyDescent="0.3">
      <c r="A334" s="290">
        <f t="shared" ref="A334" si="76">A330+1</f>
        <v>80</v>
      </c>
      <c r="B334" s="74" t="s">
        <v>29</v>
      </c>
      <c r="C334" s="74" t="s">
        <v>31</v>
      </c>
      <c r="D334" s="74" t="s">
        <v>18</v>
      </c>
      <c r="E334" s="293" t="s">
        <v>33</v>
      </c>
      <c r="F334" s="293"/>
      <c r="G334" s="293" t="s">
        <v>24</v>
      </c>
      <c r="H334" s="294"/>
      <c r="I334" s="45"/>
      <c r="J334" s="42" t="s">
        <v>0</v>
      </c>
      <c r="K334" s="43"/>
      <c r="L334" s="43"/>
      <c r="M334" s="44"/>
      <c r="N334" s="2"/>
      <c r="V334" s="50"/>
    </row>
    <row r="335" spans="1:22" ht="13.8" thickBot="1" x14ac:dyDescent="0.3">
      <c r="A335" s="291"/>
      <c r="B335" s="7"/>
      <c r="C335" s="7"/>
      <c r="D335" s="4"/>
      <c r="E335" s="7"/>
      <c r="F335" s="7"/>
      <c r="G335" s="295"/>
      <c r="H335" s="296"/>
      <c r="I335" s="297"/>
      <c r="J335" s="40" t="s">
        <v>37</v>
      </c>
      <c r="K335" s="40"/>
      <c r="L335" s="40"/>
      <c r="M335" s="41"/>
      <c r="N335" s="2"/>
      <c r="V335" s="50">
        <v>0</v>
      </c>
    </row>
    <row r="336" spans="1:22" ht="21" thickBot="1" x14ac:dyDescent="0.3">
      <c r="A336" s="291"/>
      <c r="B336" s="75" t="s">
        <v>30</v>
      </c>
      <c r="C336" s="75" t="s">
        <v>32</v>
      </c>
      <c r="D336" s="75" t="s">
        <v>17</v>
      </c>
      <c r="E336" s="298" t="s">
        <v>34</v>
      </c>
      <c r="F336" s="298"/>
      <c r="G336" s="299"/>
      <c r="H336" s="300"/>
      <c r="I336" s="301"/>
      <c r="J336" s="12" t="s">
        <v>38</v>
      </c>
      <c r="K336" s="13"/>
      <c r="L336" s="13"/>
      <c r="M336" s="14"/>
      <c r="N336" s="2"/>
      <c r="V336" s="50"/>
    </row>
    <row r="337" spans="1:22" ht="13.8" thickBot="1" x14ac:dyDescent="0.3">
      <c r="A337" s="292"/>
      <c r="B337" s="8"/>
      <c r="C337" s="8"/>
      <c r="D337" s="9"/>
      <c r="E337" s="10" t="s">
        <v>2</v>
      </c>
      <c r="F337" s="11"/>
      <c r="G337" s="302"/>
      <c r="H337" s="303"/>
      <c r="I337" s="304"/>
      <c r="J337" s="12" t="s">
        <v>39</v>
      </c>
      <c r="K337" s="13"/>
      <c r="L337" s="13"/>
      <c r="M337" s="14"/>
      <c r="N337" s="2"/>
      <c r="V337" s="50"/>
    </row>
    <row r="338" spans="1:22" ht="21.6" thickTop="1" thickBot="1" x14ac:dyDescent="0.3">
      <c r="A338" s="290">
        <f t="shared" ref="A338" si="77">A334+1</f>
        <v>81</v>
      </c>
      <c r="B338" s="74" t="s">
        <v>29</v>
      </c>
      <c r="C338" s="74" t="s">
        <v>31</v>
      </c>
      <c r="D338" s="74" t="s">
        <v>18</v>
      </c>
      <c r="E338" s="293" t="s">
        <v>33</v>
      </c>
      <c r="F338" s="293"/>
      <c r="G338" s="293" t="s">
        <v>24</v>
      </c>
      <c r="H338" s="294"/>
      <c r="I338" s="45"/>
      <c r="J338" s="42" t="s">
        <v>0</v>
      </c>
      <c r="K338" s="43"/>
      <c r="L338" s="43"/>
      <c r="M338" s="44"/>
      <c r="N338" s="2"/>
      <c r="V338" s="50"/>
    </row>
    <row r="339" spans="1:22" ht="13.8" thickBot="1" x14ac:dyDescent="0.3">
      <c r="A339" s="291"/>
      <c r="B339" s="7"/>
      <c r="C339" s="7"/>
      <c r="D339" s="4"/>
      <c r="E339" s="7"/>
      <c r="F339" s="7"/>
      <c r="G339" s="295"/>
      <c r="H339" s="296"/>
      <c r="I339" s="297"/>
      <c r="J339" s="40" t="s">
        <v>37</v>
      </c>
      <c r="K339" s="40"/>
      <c r="L339" s="40"/>
      <c r="M339" s="41"/>
      <c r="N339" s="2"/>
      <c r="V339" s="50">
        <v>0</v>
      </c>
    </row>
    <row r="340" spans="1:22" ht="21" thickBot="1" x14ac:dyDescent="0.3">
      <c r="A340" s="291"/>
      <c r="B340" s="75" t="s">
        <v>30</v>
      </c>
      <c r="C340" s="75" t="s">
        <v>32</v>
      </c>
      <c r="D340" s="75" t="s">
        <v>17</v>
      </c>
      <c r="E340" s="298" t="s">
        <v>34</v>
      </c>
      <c r="F340" s="298"/>
      <c r="G340" s="299"/>
      <c r="H340" s="300"/>
      <c r="I340" s="301"/>
      <c r="J340" s="12" t="s">
        <v>38</v>
      </c>
      <c r="K340" s="13"/>
      <c r="L340" s="13"/>
      <c r="M340" s="14"/>
      <c r="N340" s="2"/>
      <c r="V340" s="50"/>
    </row>
    <row r="341" spans="1:22" ht="13.8" thickBot="1" x14ac:dyDescent="0.3">
      <c r="A341" s="292"/>
      <c r="B341" s="8"/>
      <c r="C341" s="8"/>
      <c r="D341" s="9"/>
      <c r="E341" s="10" t="s">
        <v>2</v>
      </c>
      <c r="F341" s="11"/>
      <c r="G341" s="302"/>
      <c r="H341" s="303"/>
      <c r="I341" s="304"/>
      <c r="J341" s="12" t="s">
        <v>39</v>
      </c>
      <c r="K341" s="13"/>
      <c r="L341" s="13"/>
      <c r="M341" s="14"/>
      <c r="N341" s="2"/>
      <c r="V341" s="50"/>
    </row>
    <row r="342" spans="1:22" ht="21.6" thickTop="1" thickBot="1" x14ac:dyDescent="0.3">
      <c r="A342" s="290">
        <f t="shared" ref="A342" si="78">A338+1</f>
        <v>82</v>
      </c>
      <c r="B342" s="74" t="s">
        <v>29</v>
      </c>
      <c r="C342" s="74" t="s">
        <v>31</v>
      </c>
      <c r="D342" s="74" t="s">
        <v>18</v>
      </c>
      <c r="E342" s="293" t="s">
        <v>33</v>
      </c>
      <c r="F342" s="293"/>
      <c r="G342" s="293" t="s">
        <v>24</v>
      </c>
      <c r="H342" s="294"/>
      <c r="I342" s="45"/>
      <c r="J342" s="42" t="s">
        <v>0</v>
      </c>
      <c r="K342" s="43"/>
      <c r="L342" s="43"/>
      <c r="M342" s="44"/>
      <c r="N342" s="2"/>
      <c r="V342" s="50"/>
    </row>
    <row r="343" spans="1:22" ht="13.8" thickBot="1" x14ac:dyDescent="0.3">
      <c r="A343" s="291"/>
      <c r="B343" s="7"/>
      <c r="C343" s="7"/>
      <c r="D343" s="4"/>
      <c r="E343" s="7"/>
      <c r="F343" s="7"/>
      <c r="G343" s="295"/>
      <c r="H343" s="296"/>
      <c r="I343" s="297"/>
      <c r="J343" s="40" t="s">
        <v>37</v>
      </c>
      <c r="K343" s="40"/>
      <c r="L343" s="40"/>
      <c r="M343" s="41"/>
      <c r="N343" s="2"/>
      <c r="V343" s="50">
        <v>0</v>
      </c>
    </row>
    <row r="344" spans="1:22" ht="21" thickBot="1" x14ac:dyDescent="0.3">
      <c r="A344" s="291"/>
      <c r="B344" s="75" t="s">
        <v>30</v>
      </c>
      <c r="C344" s="75" t="s">
        <v>32</v>
      </c>
      <c r="D344" s="75" t="s">
        <v>17</v>
      </c>
      <c r="E344" s="298" t="s">
        <v>34</v>
      </c>
      <c r="F344" s="298"/>
      <c r="G344" s="299"/>
      <c r="H344" s="300"/>
      <c r="I344" s="301"/>
      <c r="J344" s="12" t="s">
        <v>38</v>
      </c>
      <c r="K344" s="13"/>
      <c r="L344" s="13"/>
      <c r="M344" s="14"/>
      <c r="N344" s="2"/>
      <c r="V344" s="50"/>
    </row>
    <row r="345" spans="1:22" ht="13.8" thickBot="1" x14ac:dyDescent="0.3">
      <c r="A345" s="292"/>
      <c r="B345" s="8"/>
      <c r="C345" s="8"/>
      <c r="D345" s="9"/>
      <c r="E345" s="10" t="s">
        <v>2</v>
      </c>
      <c r="F345" s="11"/>
      <c r="G345" s="302"/>
      <c r="H345" s="303"/>
      <c r="I345" s="304"/>
      <c r="J345" s="12" t="s">
        <v>39</v>
      </c>
      <c r="K345" s="13"/>
      <c r="L345" s="13"/>
      <c r="M345" s="14"/>
      <c r="N345" s="2"/>
      <c r="V345" s="50"/>
    </row>
    <row r="346" spans="1:22" ht="21.6" thickTop="1" thickBot="1" x14ac:dyDescent="0.3">
      <c r="A346" s="290">
        <f t="shared" ref="A346" si="79">A342+1</f>
        <v>83</v>
      </c>
      <c r="B346" s="74" t="s">
        <v>29</v>
      </c>
      <c r="C346" s="74" t="s">
        <v>31</v>
      </c>
      <c r="D346" s="74" t="s">
        <v>18</v>
      </c>
      <c r="E346" s="293" t="s">
        <v>33</v>
      </c>
      <c r="F346" s="293"/>
      <c r="G346" s="293" t="s">
        <v>24</v>
      </c>
      <c r="H346" s="294"/>
      <c r="I346" s="45"/>
      <c r="J346" s="42" t="s">
        <v>0</v>
      </c>
      <c r="K346" s="43"/>
      <c r="L346" s="43"/>
      <c r="M346" s="44"/>
      <c r="N346" s="2"/>
      <c r="V346" s="50"/>
    </row>
    <row r="347" spans="1:22" ht="13.8" thickBot="1" x14ac:dyDescent="0.3">
      <c r="A347" s="291"/>
      <c r="B347" s="7"/>
      <c r="C347" s="7"/>
      <c r="D347" s="4"/>
      <c r="E347" s="7"/>
      <c r="F347" s="7"/>
      <c r="G347" s="295"/>
      <c r="H347" s="296"/>
      <c r="I347" s="297"/>
      <c r="J347" s="40" t="s">
        <v>37</v>
      </c>
      <c r="K347" s="40"/>
      <c r="L347" s="40"/>
      <c r="M347" s="41"/>
      <c r="N347" s="2"/>
      <c r="V347" s="50">
        <v>0</v>
      </c>
    </row>
    <row r="348" spans="1:22" ht="21" thickBot="1" x14ac:dyDescent="0.3">
      <c r="A348" s="291"/>
      <c r="B348" s="75" t="s">
        <v>30</v>
      </c>
      <c r="C348" s="75" t="s">
        <v>32</v>
      </c>
      <c r="D348" s="75" t="s">
        <v>17</v>
      </c>
      <c r="E348" s="298" t="s">
        <v>34</v>
      </c>
      <c r="F348" s="298"/>
      <c r="G348" s="299"/>
      <c r="H348" s="300"/>
      <c r="I348" s="301"/>
      <c r="J348" s="12" t="s">
        <v>38</v>
      </c>
      <c r="K348" s="13"/>
      <c r="L348" s="13"/>
      <c r="M348" s="14"/>
      <c r="N348" s="2"/>
      <c r="V348" s="50"/>
    </row>
    <row r="349" spans="1:22" ht="13.8" thickBot="1" x14ac:dyDescent="0.3">
      <c r="A349" s="292"/>
      <c r="B349" s="8"/>
      <c r="C349" s="8"/>
      <c r="D349" s="9"/>
      <c r="E349" s="10" t="s">
        <v>2</v>
      </c>
      <c r="F349" s="11"/>
      <c r="G349" s="302"/>
      <c r="H349" s="303"/>
      <c r="I349" s="304"/>
      <c r="J349" s="12" t="s">
        <v>39</v>
      </c>
      <c r="K349" s="13"/>
      <c r="L349" s="13"/>
      <c r="M349" s="14"/>
      <c r="N349" s="2"/>
      <c r="V349" s="50"/>
    </row>
    <row r="350" spans="1:22" ht="21.6" thickTop="1" thickBot="1" x14ac:dyDescent="0.3">
      <c r="A350" s="290">
        <f t="shared" ref="A350" si="80">A346+1</f>
        <v>84</v>
      </c>
      <c r="B350" s="74" t="s">
        <v>29</v>
      </c>
      <c r="C350" s="74" t="s">
        <v>31</v>
      </c>
      <c r="D350" s="74" t="s">
        <v>18</v>
      </c>
      <c r="E350" s="293" t="s">
        <v>33</v>
      </c>
      <c r="F350" s="293"/>
      <c r="G350" s="293" t="s">
        <v>24</v>
      </c>
      <c r="H350" s="294"/>
      <c r="I350" s="45"/>
      <c r="J350" s="42" t="s">
        <v>0</v>
      </c>
      <c r="K350" s="43"/>
      <c r="L350" s="43"/>
      <c r="M350" s="44"/>
      <c r="N350" s="2"/>
      <c r="V350" s="50"/>
    </row>
    <row r="351" spans="1:22" ht="13.8" thickBot="1" x14ac:dyDescent="0.3">
      <c r="A351" s="291"/>
      <c r="B351" s="7"/>
      <c r="C351" s="7"/>
      <c r="D351" s="4"/>
      <c r="E351" s="7"/>
      <c r="F351" s="7"/>
      <c r="G351" s="295"/>
      <c r="H351" s="296"/>
      <c r="I351" s="297"/>
      <c r="J351" s="40" t="s">
        <v>37</v>
      </c>
      <c r="K351" s="40"/>
      <c r="L351" s="40"/>
      <c r="M351" s="41"/>
      <c r="N351" s="2"/>
      <c r="V351" s="50">
        <v>0</v>
      </c>
    </row>
    <row r="352" spans="1:22" ht="21" thickBot="1" x14ac:dyDescent="0.3">
      <c r="A352" s="291"/>
      <c r="B352" s="75" t="s">
        <v>30</v>
      </c>
      <c r="C352" s="75" t="s">
        <v>32</v>
      </c>
      <c r="D352" s="75" t="s">
        <v>17</v>
      </c>
      <c r="E352" s="298" t="s">
        <v>34</v>
      </c>
      <c r="F352" s="298"/>
      <c r="G352" s="299"/>
      <c r="H352" s="300"/>
      <c r="I352" s="301"/>
      <c r="J352" s="12" t="s">
        <v>38</v>
      </c>
      <c r="K352" s="13"/>
      <c r="L352" s="13"/>
      <c r="M352" s="14"/>
      <c r="N352" s="2"/>
      <c r="V352" s="50"/>
    </row>
    <row r="353" spans="1:22" ht="13.8" thickBot="1" x14ac:dyDescent="0.3">
      <c r="A353" s="292"/>
      <c r="B353" s="8"/>
      <c r="C353" s="8"/>
      <c r="D353" s="9"/>
      <c r="E353" s="10" t="s">
        <v>2</v>
      </c>
      <c r="F353" s="11"/>
      <c r="G353" s="302"/>
      <c r="H353" s="303"/>
      <c r="I353" s="304"/>
      <c r="J353" s="12" t="s">
        <v>39</v>
      </c>
      <c r="K353" s="13"/>
      <c r="L353" s="13"/>
      <c r="M353" s="14"/>
      <c r="N353" s="2"/>
      <c r="V353" s="50"/>
    </row>
    <row r="354" spans="1:22" ht="21.6" thickTop="1" thickBot="1" x14ac:dyDescent="0.3">
      <c r="A354" s="290">
        <f t="shared" ref="A354" si="81">A350+1</f>
        <v>85</v>
      </c>
      <c r="B354" s="74" t="s">
        <v>29</v>
      </c>
      <c r="C354" s="74" t="s">
        <v>31</v>
      </c>
      <c r="D354" s="74" t="s">
        <v>18</v>
      </c>
      <c r="E354" s="293" t="s">
        <v>33</v>
      </c>
      <c r="F354" s="293"/>
      <c r="G354" s="293" t="s">
        <v>24</v>
      </c>
      <c r="H354" s="294"/>
      <c r="I354" s="45"/>
      <c r="J354" s="42" t="s">
        <v>0</v>
      </c>
      <c r="K354" s="43"/>
      <c r="L354" s="43"/>
      <c r="M354" s="44"/>
      <c r="N354" s="2"/>
      <c r="V354" s="50"/>
    </row>
    <row r="355" spans="1:22" ht="13.8" thickBot="1" x14ac:dyDescent="0.3">
      <c r="A355" s="291"/>
      <c r="B355" s="7"/>
      <c r="C355" s="7"/>
      <c r="D355" s="4"/>
      <c r="E355" s="7"/>
      <c r="F355" s="7"/>
      <c r="G355" s="295"/>
      <c r="H355" s="296"/>
      <c r="I355" s="297"/>
      <c r="J355" s="40" t="s">
        <v>37</v>
      </c>
      <c r="K355" s="40"/>
      <c r="L355" s="40"/>
      <c r="M355" s="41"/>
      <c r="N355" s="2"/>
      <c r="V355" s="50">
        <v>0</v>
      </c>
    </row>
    <row r="356" spans="1:22" ht="21" thickBot="1" x14ac:dyDescent="0.3">
      <c r="A356" s="291"/>
      <c r="B356" s="75" t="s">
        <v>30</v>
      </c>
      <c r="C356" s="75" t="s">
        <v>32</v>
      </c>
      <c r="D356" s="75" t="s">
        <v>17</v>
      </c>
      <c r="E356" s="298" t="s">
        <v>34</v>
      </c>
      <c r="F356" s="298"/>
      <c r="G356" s="299"/>
      <c r="H356" s="300"/>
      <c r="I356" s="301"/>
      <c r="J356" s="12" t="s">
        <v>38</v>
      </c>
      <c r="K356" s="13"/>
      <c r="L356" s="13"/>
      <c r="M356" s="14"/>
      <c r="N356" s="2"/>
      <c r="V356" s="50"/>
    </row>
    <row r="357" spans="1:22" ht="13.8" thickBot="1" x14ac:dyDescent="0.3">
      <c r="A357" s="292"/>
      <c r="B357" s="8"/>
      <c r="C357" s="8"/>
      <c r="D357" s="9"/>
      <c r="E357" s="10" t="s">
        <v>2</v>
      </c>
      <c r="F357" s="11"/>
      <c r="G357" s="302"/>
      <c r="H357" s="303"/>
      <c r="I357" s="304"/>
      <c r="J357" s="12" t="s">
        <v>39</v>
      </c>
      <c r="K357" s="13"/>
      <c r="L357" s="13"/>
      <c r="M357" s="14"/>
      <c r="N357" s="2"/>
      <c r="V357" s="50"/>
    </row>
    <row r="358" spans="1:22" ht="21.6" thickTop="1" thickBot="1" x14ac:dyDescent="0.3">
      <c r="A358" s="290">
        <f t="shared" ref="A358" si="82">A354+1</f>
        <v>86</v>
      </c>
      <c r="B358" s="74" t="s">
        <v>29</v>
      </c>
      <c r="C358" s="74" t="s">
        <v>31</v>
      </c>
      <c r="D358" s="74" t="s">
        <v>18</v>
      </c>
      <c r="E358" s="293" t="s">
        <v>33</v>
      </c>
      <c r="F358" s="293"/>
      <c r="G358" s="293" t="s">
        <v>24</v>
      </c>
      <c r="H358" s="294"/>
      <c r="I358" s="45"/>
      <c r="J358" s="42" t="s">
        <v>0</v>
      </c>
      <c r="K358" s="43"/>
      <c r="L358" s="43"/>
      <c r="M358" s="44"/>
      <c r="N358" s="2"/>
      <c r="V358" s="50"/>
    </row>
    <row r="359" spans="1:22" ht="13.8" thickBot="1" x14ac:dyDescent="0.3">
      <c r="A359" s="291"/>
      <c r="B359" s="7"/>
      <c r="C359" s="7"/>
      <c r="D359" s="4"/>
      <c r="E359" s="7"/>
      <c r="F359" s="7"/>
      <c r="G359" s="295"/>
      <c r="H359" s="296"/>
      <c r="I359" s="297"/>
      <c r="J359" s="40" t="s">
        <v>37</v>
      </c>
      <c r="K359" s="40"/>
      <c r="L359" s="40"/>
      <c r="M359" s="41"/>
      <c r="N359" s="2"/>
      <c r="V359" s="50">
        <v>0</v>
      </c>
    </row>
    <row r="360" spans="1:22" ht="21" thickBot="1" x14ac:dyDescent="0.3">
      <c r="A360" s="291"/>
      <c r="B360" s="75" t="s">
        <v>30</v>
      </c>
      <c r="C360" s="75" t="s">
        <v>32</v>
      </c>
      <c r="D360" s="75" t="s">
        <v>17</v>
      </c>
      <c r="E360" s="298" t="s">
        <v>34</v>
      </c>
      <c r="F360" s="298"/>
      <c r="G360" s="299"/>
      <c r="H360" s="300"/>
      <c r="I360" s="301"/>
      <c r="J360" s="12" t="s">
        <v>38</v>
      </c>
      <c r="K360" s="13"/>
      <c r="L360" s="13"/>
      <c r="M360" s="14"/>
      <c r="N360" s="2"/>
      <c r="V360" s="50"/>
    </row>
    <row r="361" spans="1:22" ht="13.8" thickBot="1" x14ac:dyDescent="0.3">
      <c r="A361" s="292"/>
      <c r="B361" s="8"/>
      <c r="C361" s="8"/>
      <c r="D361" s="9"/>
      <c r="E361" s="10" t="s">
        <v>2</v>
      </c>
      <c r="F361" s="11"/>
      <c r="G361" s="302"/>
      <c r="H361" s="303"/>
      <c r="I361" s="304"/>
      <c r="J361" s="12" t="s">
        <v>39</v>
      </c>
      <c r="K361" s="13"/>
      <c r="L361" s="13"/>
      <c r="M361" s="14"/>
      <c r="N361" s="2"/>
      <c r="V361" s="50"/>
    </row>
    <row r="362" spans="1:22" ht="21.6" thickTop="1" thickBot="1" x14ac:dyDescent="0.3">
      <c r="A362" s="290">
        <f t="shared" ref="A362" si="83">A358+1</f>
        <v>87</v>
      </c>
      <c r="B362" s="74" t="s">
        <v>29</v>
      </c>
      <c r="C362" s="74" t="s">
        <v>31</v>
      </c>
      <c r="D362" s="74" t="s">
        <v>18</v>
      </c>
      <c r="E362" s="293" t="s">
        <v>33</v>
      </c>
      <c r="F362" s="293"/>
      <c r="G362" s="293" t="s">
        <v>24</v>
      </c>
      <c r="H362" s="294"/>
      <c r="I362" s="45"/>
      <c r="J362" s="42" t="s">
        <v>0</v>
      </c>
      <c r="K362" s="43"/>
      <c r="L362" s="43"/>
      <c r="M362" s="44"/>
      <c r="N362" s="2"/>
      <c r="V362" s="50"/>
    </row>
    <row r="363" spans="1:22" ht="13.8" thickBot="1" x14ac:dyDescent="0.3">
      <c r="A363" s="291"/>
      <c r="B363" s="7"/>
      <c r="C363" s="7"/>
      <c r="D363" s="4"/>
      <c r="E363" s="7"/>
      <c r="F363" s="7"/>
      <c r="G363" s="295"/>
      <c r="H363" s="296"/>
      <c r="I363" s="297"/>
      <c r="J363" s="40" t="s">
        <v>37</v>
      </c>
      <c r="K363" s="40"/>
      <c r="L363" s="40"/>
      <c r="M363" s="41"/>
      <c r="N363" s="2"/>
      <c r="V363" s="50">
        <v>0</v>
      </c>
    </row>
    <row r="364" spans="1:22" ht="21" thickBot="1" x14ac:dyDescent="0.3">
      <c r="A364" s="291"/>
      <c r="B364" s="75" t="s">
        <v>30</v>
      </c>
      <c r="C364" s="75" t="s">
        <v>32</v>
      </c>
      <c r="D364" s="75" t="s">
        <v>17</v>
      </c>
      <c r="E364" s="298" t="s">
        <v>34</v>
      </c>
      <c r="F364" s="298"/>
      <c r="G364" s="299"/>
      <c r="H364" s="300"/>
      <c r="I364" s="301"/>
      <c r="J364" s="12" t="s">
        <v>38</v>
      </c>
      <c r="K364" s="13"/>
      <c r="L364" s="13"/>
      <c r="M364" s="14"/>
      <c r="N364" s="2"/>
      <c r="V364" s="50"/>
    </row>
    <row r="365" spans="1:22" ht="13.8" thickBot="1" x14ac:dyDescent="0.3">
      <c r="A365" s="292"/>
      <c r="B365" s="8"/>
      <c r="C365" s="8"/>
      <c r="D365" s="9"/>
      <c r="E365" s="10" t="s">
        <v>2</v>
      </c>
      <c r="F365" s="11"/>
      <c r="G365" s="302"/>
      <c r="H365" s="303"/>
      <c r="I365" s="304"/>
      <c r="J365" s="12" t="s">
        <v>39</v>
      </c>
      <c r="K365" s="13"/>
      <c r="L365" s="13"/>
      <c r="M365" s="14"/>
      <c r="N365" s="2"/>
      <c r="V365" s="50"/>
    </row>
    <row r="366" spans="1:22" ht="21.6" thickTop="1" thickBot="1" x14ac:dyDescent="0.3">
      <c r="A366" s="290">
        <f t="shared" ref="A366" si="84">A362+1</f>
        <v>88</v>
      </c>
      <c r="B366" s="74" t="s">
        <v>29</v>
      </c>
      <c r="C366" s="74" t="s">
        <v>31</v>
      </c>
      <c r="D366" s="74" t="s">
        <v>18</v>
      </c>
      <c r="E366" s="293" t="s">
        <v>33</v>
      </c>
      <c r="F366" s="293"/>
      <c r="G366" s="293" t="s">
        <v>24</v>
      </c>
      <c r="H366" s="294"/>
      <c r="I366" s="45"/>
      <c r="J366" s="42" t="s">
        <v>0</v>
      </c>
      <c r="K366" s="43"/>
      <c r="L366" s="43"/>
      <c r="M366" s="44"/>
      <c r="N366" s="2"/>
      <c r="V366" s="50"/>
    </row>
    <row r="367" spans="1:22" ht="13.8" thickBot="1" x14ac:dyDescent="0.3">
      <c r="A367" s="291"/>
      <c r="B367" s="7"/>
      <c r="C367" s="7"/>
      <c r="D367" s="4"/>
      <c r="E367" s="7"/>
      <c r="F367" s="7"/>
      <c r="G367" s="295"/>
      <c r="H367" s="296"/>
      <c r="I367" s="297"/>
      <c r="J367" s="40" t="s">
        <v>37</v>
      </c>
      <c r="K367" s="40"/>
      <c r="L367" s="40"/>
      <c r="M367" s="41"/>
      <c r="N367" s="2"/>
      <c r="V367" s="50">
        <v>0</v>
      </c>
    </row>
    <row r="368" spans="1:22" ht="21" thickBot="1" x14ac:dyDescent="0.3">
      <c r="A368" s="291"/>
      <c r="B368" s="75" t="s">
        <v>30</v>
      </c>
      <c r="C368" s="75" t="s">
        <v>32</v>
      </c>
      <c r="D368" s="75" t="s">
        <v>17</v>
      </c>
      <c r="E368" s="298" t="s">
        <v>34</v>
      </c>
      <c r="F368" s="298"/>
      <c r="G368" s="299"/>
      <c r="H368" s="300"/>
      <c r="I368" s="301"/>
      <c r="J368" s="12" t="s">
        <v>38</v>
      </c>
      <c r="K368" s="13"/>
      <c r="L368" s="13"/>
      <c r="M368" s="14"/>
      <c r="N368" s="2"/>
      <c r="V368" s="50"/>
    </row>
    <row r="369" spans="1:22" ht="13.8" thickBot="1" x14ac:dyDescent="0.3">
      <c r="A369" s="292"/>
      <c r="B369" s="8"/>
      <c r="C369" s="8"/>
      <c r="D369" s="9"/>
      <c r="E369" s="10" t="s">
        <v>2</v>
      </c>
      <c r="F369" s="11"/>
      <c r="G369" s="302"/>
      <c r="H369" s="303"/>
      <c r="I369" s="304"/>
      <c r="J369" s="12" t="s">
        <v>39</v>
      </c>
      <c r="K369" s="13"/>
      <c r="L369" s="13"/>
      <c r="M369" s="14"/>
      <c r="N369" s="2"/>
      <c r="V369" s="50"/>
    </row>
    <row r="370" spans="1:22" ht="21.6" thickTop="1" thickBot="1" x14ac:dyDescent="0.3">
      <c r="A370" s="290">
        <f t="shared" ref="A370" si="85">A366+1</f>
        <v>89</v>
      </c>
      <c r="B370" s="74" t="s">
        <v>29</v>
      </c>
      <c r="C370" s="74" t="s">
        <v>31</v>
      </c>
      <c r="D370" s="74" t="s">
        <v>18</v>
      </c>
      <c r="E370" s="293" t="s">
        <v>33</v>
      </c>
      <c r="F370" s="293"/>
      <c r="G370" s="293" t="s">
        <v>24</v>
      </c>
      <c r="H370" s="294"/>
      <c r="I370" s="45"/>
      <c r="J370" s="42" t="s">
        <v>0</v>
      </c>
      <c r="K370" s="43"/>
      <c r="L370" s="43"/>
      <c r="M370" s="44"/>
      <c r="N370" s="2"/>
      <c r="V370" s="50"/>
    </row>
    <row r="371" spans="1:22" ht="13.8" thickBot="1" x14ac:dyDescent="0.3">
      <c r="A371" s="291"/>
      <c r="B371" s="7"/>
      <c r="C371" s="7"/>
      <c r="D371" s="4"/>
      <c r="E371" s="7"/>
      <c r="F371" s="7"/>
      <c r="G371" s="295"/>
      <c r="H371" s="296"/>
      <c r="I371" s="297"/>
      <c r="J371" s="40" t="s">
        <v>37</v>
      </c>
      <c r="K371" s="40"/>
      <c r="L371" s="40"/>
      <c r="M371" s="41"/>
      <c r="N371" s="2"/>
      <c r="V371" s="50">
        <v>0</v>
      </c>
    </row>
    <row r="372" spans="1:22" ht="21" thickBot="1" x14ac:dyDescent="0.3">
      <c r="A372" s="291"/>
      <c r="B372" s="75" t="s">
        <v>30</v>
      </c>
      <c r="C372" s="75" t="s">
        <v>32</v>
      </c>
      <c r="D372" s="75" t="s">
        <v>17</v>
      </c>
      <c r="E372" s="298" t="s">
        <v>34</v>
      </c>
      <c r="F372" s="298"/>
      <c r="G372" s="299"/>
      <c r="H372" s="300"/>
      <c r="I372" s="301"/>
      <c r="J372" s="12" t="s">
        <v>38</v>
      </c>
      <c r="K372" s="13"/>
      <c r="L372" s="13"/>
      <c r="M372" s="14"/>
      <c r="N372" s="2"/>
      <c r="V372" s="50"/>
    </row>
    <row r="373" spans="1:22" ht="13.8" thickBot="1" x14ac:dyDescent="0.3">
      <c r="A373" s="292"/>
      <c r="B373" s="8"/>
      <c r="C373" s="8"/>
      <c r="D373" s="9"/>
      <c r="E373" s="10" t="s">
        <v>2</v>
      </c>
      <c r="F373" s="11"/>
      <c r="G373" s="302"/>
      <c r="H373" s="303"/>
      <c r="I373" s="304"/>
      <c r="J373" s="12" t="s">
        <v>39</v>
      </c>
      <c r="K373" s="13"/>
      <c r="L373" s="13"/>
      <c r="M373" s="14"/>
      <c r="N373" s="2"/>
      <c r="V373" s="50"/>
    </row>
    <row r="374" spans="1:22" ht="21.6" thickTop="1" thickBot="1" x14ac:dyDescent="0.3">
      <c r="A374" s="290">
        <f t="shared" ref="A374" si="86">A370+1</f>
        <v>90</v>
      </c>
      <c r="B374" s="74" t="s">
        <v>29</v>
      </c>
      <c r="C374" s="74" t="s">
        <v>31</v>
      </c>
      <c r="D374" s="74" t="s">
        <v>18</v>
      </c>
      <c r="E374" s="293" t="s">
        <v>33</v>
      </c>
      <c r="F374" s="293"/>
      <c r="G374" s="293" t="s">
        <v>24</v>
      </c>
      <c r="H374" s="294"/>
      <c r="I374" s="45"/>
      <c r="J374" s="42" t="s">
        <v>0</v>
      </c>
      <c r="K374" s="43"/>
      <c r="L374" s="43"/>
      <c r="M374" s="44"/>
      <c r="N374" s="2"/>
      <c r="V374" s="50"/>
    </row>
    <row r="375" spans="1:22" ht="13.8" thickBot="1" x14ac:dyDescent="0.3">
      <c r="A375" s="291"/>
      <c r="B375" s="7"/>
      <c r="C375" s="7"/>
      <c r="D375" s="4"/>
      <c r="E375" s="7"/>
      <c r="F375" s="7"/>
      <c r="G375" s="295"/>
      <c r="H375" s="296"/>
      <c r="I375" s="297"/>
      <c r="J375" s="40" t="s">
        <v>37</v>
      </c>
      <c r="K375" s="40"/>
      <c r="L375" s="40"/>
      <c r="M375" s="41"/>
      <c r="N375" s="2"/>
      <c r="V375" s="50">
        <v>0</v>
      </c>
    </row>
    <row r="376" spans="1:22" ht="21" thickBot="1" x14ac:dyDescent="0.3">
      <c r="A376" s="291"/>
      <c r="B376" s="75" t="s">
        <v>30</v>
      </c>
      <c r="C376" s="75" t="s">
        <v>32</v>
      </c>
      <c r="D376" s="75" t="s">
        <v>17</v>
      </c>
      <c r="E376" s="298" t="s">
        <v>34</v>
      </c>
      <c r="F376" s="298"/>
      <c r="G376" s="299"/>
      <c r="H376" s="300"/>
      <c r="I376" s="301"/>
      <c r="J376" s="12" t="s">
        <v>38</v>
      </c>
      <c r="K376" s="13"/>
      <c r="L376" s="13"/>
      <c r="M376" s="14"/>
      <c r="N376" s="2"/>
      <c r="V376" s="50"/>
    </row>
    <row r="377" spans="1:22" ht="13.8" thickBot="1" x14ac:dyDescent="0.3">
      <c r="A377" s="292"/>
      <c r="B377" s="8"/>
      <c r="C377" s="8"/>
      <c r="D377" s="9"/>
      <c r="E377" s="10" t="s">
        <v>2</v>
      </c>
      <c r="F377" s="11"/>
      <c r="G377" s="302"/>
      <c r="H377" s="303"/>
      <c r="I377" s="304"/>
      <c r="J377" s="12" t="s">
        <v>39</v>
      </c>
      <c r="K377" s="13"/>
      <c r="L377" s="13"/>
      <c r="M377" s="14"/>
      <c r="N377" s="2"/>
      <c r="V377" s="50"/>
    </row>
    <row r="378" spans="1:22" ht="21.6" thickTop="1" thickBot="1" x14ac:dyDescent="0.3">
      <c r="A378" s="290">
        <f t="shared" ref="A378" si="87">A374+1</f>
        <v>91</v>
      </c>
      <c r="B378" s="74" t="s">
        <v>29</v>
      </c>
      <c r="C378" s="74" t="s">
        <v>31</v>
      </c>
      <c r="D378" s="74" t="s">
        <v>18</v>
      </c>
      <c r="E378" s="293" t="s">
        <v>33</v>
      </c>
      <c r="F378" s="293"/>
      <c r="G378" s="293" t="s">
        <v>24</v>
      </c>
      <c r="H378" s="294"/>
      <c r="I378" s="45"/>
      <c r="J378" s="42" t="s">
        <v>0</v>
      </c>
      <c r="K378" s="43"/>
      <c r="L378" s="43"/>
      <c r="M378" s="44"/>
      <c r="N378" s="2"/>
      <c r="V378" s="50"/>
    </row>
    <row r="379" spans="1:22" ht="13.8" thickBot="1" x14ac:dyDescent="0.3">
      <c r="A379" s="291"/>
      <c r="B379" s="7"/>
      <c r="C379" s="7"/>
      <c r="D379" s="4"/>
      <c r="E379" s="7"/>
      <c r="F379" s="7"/>
      <c r="G379" s="295"/>
      <c r="H379" s="296"/>
      <c r="I379" s="297"/>
      <c r="J379" s="40" t="s">
        <v>37</v>
      </c>
      <c r="K379" s="40"/>
      <c r="L379" s="40"/>
      <c r="M379" s="41"/>
      <c r="N379" s="2"/>
      <c r="V379" s="50">
        <v>0</v>
      </c>
    </row>
    <row r="380" spans="1:22" ht="21" thickBot="1" x14ac:dyDescent="0.3">
      <c r="A380" s="291"/>
      <c r="B380" s="75" t="s">
        <v>30</v>
      </c>
      <c r="C380" s="75" t="s">
        <v>32</v>
      </c>
      <c r="D380" s="75" t="s">
        <v>17</v>
      </c>
      <c r="E380" s="298" t="s">
        <v>34</v>
      </c>
      <c r="F380" s="298"/>
      <c r="G380" s="299"/>
      <c r="H380" s="300"/>
      <c r="I380" s="301"/>
      <c r="J380" s="12" t="s">
        <v>38</v>
      </c>
      <c r="K380" s="13"/>
      <c r="L380" s="13"/>
      <c r="M380" s="14"/>
      <c r="N380" s="2"/>
      <c r="V380" s="50"/>
    </row>
    <row r="381" spans="1:22" ht="13.8" thickBot="1" x14ac:dyDescent="0.3">
      <c r="A381" s="292"/>
      <c r="B381" s="8"/>
      <c r="C381" s="8"/>
      <c r="D381" s="9"/>
      <c r="E381" s="10" t="s">
        <v>2</v>
      </c>
      <c r="F381" s="11"/>
      <c r="G381" s="302"/>
      <c r="H381" s="303"/>
      <c r="I381" s="304"/>
      <c r="J381" s="12" t="s">
        <v>39</v>
      </c>
      <c r="K381" s="13"/>
      <c r="L381" s="13"/>
      <c r="M381" s="14"/>
      <c r="N381" s="2"/>
      <c r="V381" s="50"/>
    </row>
    <row r="382" spans="1:22" ht="21.6" thickTop="1" thickBot="1" x14ac:dyDescent="0.3">
      <c r="A382" s="290">
        <f t="shared" ref="A382" si="88">A378+1</f>
        <v>92</v>
      </c>
      <c r="B382" s="74" t="s">
        <v>29</v>
      </c>
      <c r="C382" s="74" t="s">
        <v>31</v>
      </c>
      <c r="D382" s="74" t="s">
        <v>18</v>
      </c>
      <c r="E382" s="293" t="s">
        <v>33</v>
      </c>
      <c r="F382" s="293"/>
      <c r="G382" s="293" t="s">
        <v>24</v>
      </c>
      <c r="H382" s="294"/>
      <c r="I382" s="45"/>
      <c r="J382" s="42" t="s">
        <v>0</v>
      </c>
      <c r="K382" s="43"/>
      <c r="L382" s="43"/>
      <c r="M382" s="44"/>
      <c r="N382" s="2"/>
      <c r="V382" s="50"/>
    </row>
    <row r="383" spans="1:22" ht="13.8" thickBot="1" x14ac:dyDescent="0.3">
      <c r="A383" s="291"/>
      <c r="B383" s="7"/>
      <c r="C383" s="7"/>
      <c r="D383" s="4"/>
      <c r="E383" s="7"/>
      <c r="F383" s="7"/>
      <c r="G383" s="295"/>
      <c r="H383" s="296"/>
      <c r="I383" s="297"/>
      <c r="J383" s="40" t="s">
        <v>37</v>
      </c>
      <c r="K383" s="40"/>
      <c r="L383" s="40"/>
      <c r="M383" s="41"/>
      <c r="N383" s="2"/>
      <c r="V383" s="50">
        <v>0</v>
      </c>
    </row>
    <row r="384" spans="1:22" ht="21" thickBot="1" x14ac:dyDescent="0.3">
      <c r="A384" s="291"/>
      <c r="B384" s="75" t="s">
        <v>30</v>
      </c>
      <c r="C384" s="75" t="s">
        <v>32</v>
      </c>
      <c r="D384" s="75" t="s">
        <v>17</v>
      </c>
      <c r="E384" s="298" t="s">
        <v>34</v>
      </c>
      <c r="F384" s="298"/>
      <c r="G384" s="299"/>
      <c r="H384" s="300"/>
      <c r="I384" s="301"/>
      <c r="J384" s="12" t="s">
        <v>38</v>
      </c>
      <c r="K384" s="13"/>
      <c r="L384" s="13"/>
      <c r="M384" s="14"/>
      <c r="N384" s="2"/>
      <c r="V384" s="50"/>
    </row>
    <row r="385" spans="1:22" ht="13.8" thickBot="1" x14ac:dyDescent="0.3">
      <c r="A385" s="292"/>
      <c r="B385" s="8"/>
      <c r="C385" s="8"/>
      <c r="D385" s="9"/>
      <c r="E385" s="10" t="s">
        <v>2</v>
      </c>
      <c r="F385" s="11"/>
      <c r="G385" s="302"/>
      <c r="H385" s="303"/>
      <c r="I385" s="304"/>
      <c r="J385" s="12" t="s">
        <v>39</v>
      </c>
      <c r="K385" s="13"/>
      <c r="L385" s="13"/>
      <c r="M385" s="14"/>
      <c r="N385" s="2"/>
      <c r="V385" s="50"/>
    </row>
    <row r="386" spans="1:22" ht="21.6" thickTop="1" thickBot="1" x14ac:dyDescent="0.3">
      <c r="A386" s="290">
        <f t="shared" ref="A386" si="89">A382+1</f>
        <v>93</v>
      </c>
      <c r="B386" s="74" t="s">
        <v>29</v>
      </c>
      <c r="C386" s="74" t="s">
        <v>31</v>
      </c>
      <c r="D386" s="74" t="s">
        <v>18</v>
      </c>
      <c r="E386" s="293" t="s">
        <v>33</v>
      </c>
      <c r="F386" s="293"/>
      <c r="G386" s="293" t="s">
        <v>24</v>
      </c>
      <c r="H386" s="294"/>
      <c r="I386" s="45"/>
      <c r="J386" s="42" t="s">
        <v>0</v>
      </c>
      <c r="K386" s="43"/>
      <c r="L386" s="43"/>
      <c r="M386" s="44"/>
      <c r="N386" s="2"/>
      <c r="V386" s="50"/>
    </row>
    <row r="387" spans="1:22" ht="13.8" thickBot="1" x14ac:dyDescent="0.3">
      <c r="A387" s="291"/>
      <c r="B387" s="7"/>
      <c r="C387" s="7"/>
      <c r="D387" s="4"/>
      <c r="E387" s="7"/>
      <c r="F387" s="7"/>
      <c r="G387" s="295"/>
      <c r="H387" s="296"/>
      <c r="I387" s="297"/>
      <c r="J387" s="40" t="s">
        <v>37</v>
      </c>
      <c r="K387" s="40"/>
      <c r="L387" s="40"/>
      <c r="M387" s="41"/>
      <c r="N387" s="2"/>
      <c r="V387" s="50">
        <v>0</v>
      </c>
    </row>
    <row r="388" spans="1:22" ht="21" thickBot="1" x14ac:dyDescent="0.3">
      <c r="A388" s="291"/>
      <c r="B388" s="75" t="s">
        <v>30</v>
      </c>
      <c r="C388" s="75" t="s">
        <v>32</v>
      </c>
      <c r="D388" s="75" t="s">
        <v>17</v>
      </c>
      <c r="E388" s="298" t="s">
        <v>34</v>
      </c>
      <c r="F388" s="298"/>
      <c r="G388" s="299"/>
      <c r="H388" s="300"/>
      <c r="I388" s="301"/>
      <c r="J388" s="12" t="s">
        <v>38</v>
      </c>
      <c r="K388" s="13"/>
      <c r="L388" s="13"/>
      <c r="M388" s="14"/>
      <c r="N388" s="2"/>
      <c r="V388" s="50"/>
    </row>
    <row r="389" spans="1:22" ht="13.8" thickBot="1" x14ac:dyDescent="0.3">
      <c r="A389" s="292"/>
      <c r="B389" s="8"/>
      <c r="C389" s="8"/>
      <c r="D389" s="9"/>
      <c r="E389" s="10" t="s">
        <v>2</v>
      </c>
      <c r="F389" s="11"/>
      <c r="G389" s="302"/>
      <c r="H389" s="303"/>
      <c r="I389" s="304"/>
      <c r="J389" s="12" t="s">
        <v>39</v>
      </c>
      <c r="K389" s="13"/>
      <c r="L389" s="13"/>
      <c r="M389" s="14"/>
      <c r="N389" s="2"/>
      <c r="V389" s="50"/>
    </row>
    <row r="390" spans="1:22" ht="21.6" thickTop="1" thickBot="1" x14ac:dyDescent="0.3">
      <c r="A390" s="290">
        <f t="shared" ref="A390" si="90">A386+1</f>
        <v>94</v>
      </c>
      <c r="B390" s="74" t="s">
        <v>29</v>
      </c>
      <c r="C390" s="74" t="s">
        <v>31</v>
      </c>
      <c r="D390" s="74" t="s">
        <v>18</v>
      </c>
      <c r="E390" s="293" t="s">
        <v>33</v>
      </c>
      <c r="F390" s="293"/>
      <c r="G390" s="293" t="s">
        <v>24</v>
      </c>
      <c r="H390" s="294"/>
      <c r="I390" s="45"/>
      <c r="J390" s="42" t="s">
        <v>0</v>
      </c>
      <c r="K390" s="43"/>
      <c r="L390" s="43"/>
      <c r="M390" s="44"/>
      <c r="N390" s="2"/>
      <c r="V390" s="50"/>
    </row>
    <row r="391" spans="1:22" ht="13.8" thickBot="1" x14ac:dyDescent="0.3">
      <c r="A391" s="291"/>
      <c r="B391" s="7"/>
      <c r="C391" s="7"/>
      <c r="D391" s="4"/>
      <c r="E391" s="7"/>
      <c r="F391" s="7"/>
      <c r="G391" s="295"/>
      <c r="H391" s="296"/>
      <c r="I391" s="297"/>
      <c r="J391" s="40" t="s">
        <v>37</v>
      </c>
      <c r="K391" s="40"/>
      <c r="L391" s="40"/>
      <c r="M391" s="41"/>
      <c r="N391" s="2"/>
      <c r="V391" s="50">
        <v>0</v>
      </c>
    </row>
    <row r="392" spans="1:22" ht="21" thickBot="1" x14ac:dyDescent="0.3">
      <c r="A392" s="291"/>
      <c r="B392" s="75" t="s">
        <v>30</v>
      </c>
      <c r="C392" s="75" t="s">
        <v>32</v>
      </c>
      <c r="D392" s="75" t="s">
        <v>17</v>
      </c>
      <c r="E392" s="298" t="s">
        <v>34</v>
      </c>
      <c r="F392" s="298"/>
      <c r="G392" s="299"/>
      <c r="H392" s="300"/>
      <c r="I392" s="301"/>
      <c r="J392" s="12" t="s">
        <v>38</v>
      </c>
      <c r="K392" s="13"/>
      <c r="L392" s="13"/>
      <c r="M392" s="14"/>
      <c r="N392" s="2"/>
      <c r="V392" s="50"/>
    </row>
    <row r="393" spans="1:22" ht="13.8" thickBot="1" x14ac:dyDescent="0.3">
      <c r="A393" s="292"/>
      <c r="B393" s="8"/>
      <c r="C393" s="8"/>
      <c r="D393" s="9"/>
      <c r="E393" s="10" t="s">
        <v>2</v>
      </c>
      <c r="F393" s="11"/>
      <c r="G393" s="302"/>
      <c r="H393" s="303"/>
      <c r="I393" s="304"/>
      <c r="J393" s="12" t="s">
        <v>39</v>
      </c>
      <c r="K393" s="13"/>
      <c r="L393" s="13"/>
      <c r="M393" s="14"/>
      <c r="N393" s="2"/>
      <c r="V393" s="50"/>
    </row>
    <row r="394" spans="1:22" ht="21.6" thickTop="1" thickBot="1" x14ac:dyDescent="0.3">
      <c r="A394" s="290">
        <f t="shared" ref="A394" si="91">A390+1</f>
        <v>95</v>
      </c>
      <c r="B394" s="74" t="s">
        <v>29</v>
      </c>
      <c r="C394" s="74" t="s">
        <v>31</v>
      </c>
      <c r="D394" s="74" t="s">
        <v>18</v>
      </c>
      <c r="E394" s="293" t="s">
        <v>33</v>
      </c>
      <c r="F394" s="293"/>
      <c r="G394" s="293" t="s">
        <v>24</v>
      </c>
      <c r="H394" s="294"/>
      <c r="I394" s="45"/>
      <c r="J394" s="42" t="s">
        <v>0</v>
      </c>
      <c r="K394" s="43"/>
      <c r="L394" s="43"/>
      <c r="M394" s="44"/>
      <c r="N394" s="2"/>
      <c r="V394" s="50"/>
    </row>
    <row r="395" spans="1:22" ht="13.8" thickBot="1" x14ac:dyDescent="0.3">
      <c r="A395" s="291"/>
      <c r="B395" s="7"/>
      <c r="C395" s="7"/>
      <c r="D395" s="4"/>
      <c r="E395" s="7"/>
      <c r="F395" s="7"/>
      <c r="G395" s="295"/>
      <c r="H395" s="296"/>
      <c r="I395" s="297"/>
      <c r="J395" s="40" t="s">
        <v>37</v>
      </c>
      <c r="K395" s="40"/>
      <c r="L395" s="40"/>
      <c r="M395" s="41"/>
      <c r="N395" s="2"/>
      <c r="V395" s="50">
        <v>0</v>
      </c>
    </row>
    <row r="396" spans="1:22" ht="21" thickBot="1" x14ac:dyDescent="0.3">
      <c r="A396" s="291"/>
      <c r="B396" s="75" t="s">
        <v>30</v>
      </c>
      <c r="C396" s="75" t="s">
        <v>32</v>
      </c>
      <c r="D396" s="75" t="s">
        <v>17</v>
      </c>
      <c r="E396" s="298" t="s">
        <v>34</v>
      </c>
      <c r="F396" s="298"/>
      <c r="G396" s="299"/>
      <c r="H396" s="300"/>
      <c r="I396" s="301"/>
      <c r="J396" s="12" t="s">
        <v>38</v>
      </c>
      <c r="K396" s="13"/>
      <c r="L396" s="13"/>
      <c r="M396" s="14"/>
      <c r="N396" s="2"/>
      <c r="V396" s="50"/>
    </row>
    <row r="397" spans="1:22" ht="13.8" thickBot="1" x14ac:dyDescent="0.3">
      <c r="A397" s="292"/>
      <c r="B397" s="8"/>
      <c r="C397" s="8"/>
      <c r="D397" s="9"/>
      <c r="E397" s="10" t="s">
        <v>2</v>
      </c>
      <c r="F397" s="11"/>
      <c r="G397" s="302"/>
      <c r="H397" s="303"/>
      <c r="I397" s="304"/>
      <c r="J397" s="12" t="s">
        <v>39</v>
      </c>
      <c r="K397" s="13"/>
      <c r="L397" s="13"/>
      <c r="M397" s="14"/>
      <c r="N397" s="2"/>
      <c r="V397" s="50"/>
    </row>
    <row r="398" spans="1:22" ht="21.6" thickTop="1" thickBot="1" x14ac:dyDescent="0.3">
      <c r="A398" s="290">
        <f t="shared" ref="A398" si="92">A394+1</f>
        <v>96</v>
      </c>
      <c r="B398" s="74" t="s">
        <v>29</v>
      </c>
      <c r="C398" s="74" t="s">
        <v>31</v>
      </c>
      <c r="D398" s="74" t="s">
        <v>18</v>
      </c>
      <c r="E398" s="293" t="s">
        <v>33</v>
      </c>
      <c r="F398" s="293"/>
      <c r="G398" s="293" t="s">
        <v>24</v>
      </c>
      <c r="H398" s="294"/>
      <c r="I398" s="45"/>
      <c r="J398" s="42" t="s">
        <v>0</v>
      </c>
      <c r="K398" s="43"/>
      <c r="L398" s="43"/>
      <c r="M398" s="44"/>
      <c r="N398" s="2"/>
      <c r="V398" s="50"/>
    </row>
    <row r="399" spans="1:22" ht="13.8" thickBot="1" x14ac:dyDescent="0.3">
      <c r="A399" s="291"/>
      <c r="B399" s="7"/>
      <c r="C399" s="7"/>
      <c r="D399" s="4"/>
      <c r="E399" s="7"/>
      <c r="F399" s="7"/>
      <c r="G399" s="295"/>
      <c r="H399" s="296"/>
      <c r="I399" s="297"/>
      <c r="J399" s="40" t="s">
        <v>37</v>
      </c>
      <c r="K399" s="40"/>
      <c r="L399" s="40"/>
      <c r="M399" s="41"/>
      <c r="N399" s="2"/>
      <c r="V399" s="50">
        <v>0</v>
      </c>
    </row>
    <row r="400" spans="1:22" ht="21" thickBot="1" x14ac:dyDescent="0.3">
      <c r="A400" s="291"/>
      <c r="B400" s="75" t="s">
        <v>30</v>
      </c>
      <c r="C400" s="75" t="s">
        <v>32</v>
      </c>
      <c r="D400" s="75" t="s">
        <v>17</v>
      </c>
      <c r="E400" s="298" t="s">
        <v>34</v>
      </c>
      <c r="F400" s="298"/>
      <c r="G400" s="299"/>
      <c r="H400" s="300"/>
      <c r="I400" s="301"/>
      <c r="J400" s="12" t="s">
        <v>38</v>
      </c>
      <c r="K400" s="13"/>
      <c r="L400" s="13"/>
      <c r="M400" s="14"/>
      <c r="N400" s="2"/>
      <c r="V400" s="50"/>
    </row>
    <row r="401" spans="1:22" ht="13.8" thickBot="1" x14ac:dyDescent="0.3">
      <c r="A401" s="292"/>
      <c r="B401" s="8"/>
      <c r="C401" s="8"/>
      <c r="D401" s="9"/>
      <c r="E401" s="10" t="s">
        <v>2</v>
      </c>
      <c r="F401" s="11"/>
      <c r="G401" s="302"/>
      <c r="H401" s="303"/>
      <c r="I401" s="304"/>
      <c r="J401" s="12" t="s">
        <v>39</v>
      </c>
      <c r="K401" s="13"/>
      <c r="L401" s="13"/>
      <c r="M401" s="14"/>
      <c r="N401" s="2"/>
      <c r="V401" s="50"/>
    </row>
    <row r="402" spans="1:22" ht="21.6" thickTop="1" thickBot="1" x14ac:dyDescent="0.3">
      <c r="A402" s="290">
        <f t="shared" ref="A402" si="93">A398+1</f>
        <v>97</v>
      </c>
      <c r="B402" s="74" t="s">
        <v>29</v>
      </c>
      <c r="C402" s="74" t="s">
        <v>31</v>
      </c>
      <c r="D402" s="74" t="s">
        <v>18</v>
      </c>
      <c r="E402" s="293" t="s">
        <v>33</v>
      </c>
      <c r="F402" s="293"/>
      <c r="G402" s="293" t="s">
        <v>24</v>
      </c>
      <c r="H402" s="294"/>
      <c r="I402" s="45"/>
      <c r="J402" s="42" t="s">
        <v>0</v>
      </c>
      <c r="K402" s="43"/>
      <c r="L402" s="43"/>
      <c r="M402" s="44"/>
      <c r="N402" s="2"/>
      <c r="V402" s="50"/>
    </row>
    <row r="403" spans="1:22" ht="13.8" thickBot="1" x14ac:dyDescent="0.3">
      <c r="A403" s="291"/>
      <c r="B403" s="7"/>
      <c r="C403" s="7"/>
      <c r="D403" s="4"/>
      <c r="E403" s="7"/>
      <c r="F403" s="7"/>
      <c r="G403" s="295"/>
      <c r="H403" s="296"/>
      <c r="I403" s="297"/>
      <c r="J403" s="40" t="s">
        <v>37</v>
      </c>
      <c r="K403" s="40"/>
      <c r="L403" s="40"/>
      <c r="M403" s="41"/>
      <c r="N403" s="2"/>
      <c r="V403" s="50">
        <v>0</v>
      </c>
    </row>
    <row r="404" spans="1:22" ht="21" thickBot="1" x14ac:dyDescent="0.3">
      <c r="A404" s="291"/>
      <c r="B404" s="75" t="s">
        <v>30</v>
      </c>
      <c r="C404" s="75" t="s">
        <v>32</v>
      </c>
      <c r="D404" s="75" t="s">
        <v>17</v>
      </c>
      <c r="E404" s="298" t="s">
        <v>34</v>
      </c>
      <c r="F404" s="298"/>
      <c r="G404" s="299"/>
      <c r="H404" s="300"/>
      <c r="I404" s="301"/>
      <c r="J404" s="12" t="s">
        <v>38</v>
      </c>
      <c r="K404" s="13"/>
      <c r="L404" s="13"/>
      <c r="M404" s="14"/>
      <c r="N404" s="2"/>
      <c r="V404" s="50"/>
    </row>
    <row r="405" spans="1:22" ht="13.8" thickBot="1" x14ac:dyDescent="0.3">
      <c r="A405" s="292"/>
      <c r="B405" s="8"/>
      <c r="C405" s="8"/>
      <c r="D405" s="9"/>
      <c r="E405" s="10" t="s">
        <v>2</v>
      </c>
      <c r="F405" s="11"/>
      <c r="G405" s="302"/>
      <c r="H405" s="303"/>
      <c r="I405" s="304"/>
      <c r="J405" s="12" t="s">
        <v>39</v>
      </c>
      <c r="K405" s="13"/>
      <c r="L405" s="13"/>
      <c r="M405" s="14"/>
      <c r="N405" s="2"/>
      <c r="V405" s="50"/>
    </row>
    <row r="406" spans="1:22" ht="21.6" thickTop="1" thickBot="1" x14ac:dyDescent="0.3">
      <c r="A406" s="290">
        <f t="shared" ref="A406" si="94">A402+1</f>
        <v>98</v>
      </c>
      <c r="B406" s="74" t="s">
        <v>29</v>
      </c>
      <c r="C406" s="74" t="s">
        <v>31</v>
      </c>
      <c r="D406" s="74" t="s">
        <v>18</v>
      </c>
      <c r="E406" s="293" t="s">
        <v>33</v>
      </c>
      <c r="F406" s="293"/>
      <c r="G406" s="293" t="s">
        <v>24</v>
      </c>
      <c r="H406" s="294"/>
      <c r="I406" s="45"/>
      <c r="J406" s="42" t="s">
        <v>0</v>
      </c>
      <c r="K406" s="43"/>
      <c r="L406" s="43"/>
      <c r="M406" s="44"/>
      <c r="N406" s="2"/>
      <c r="V406" s="50"/>
    </row>
    <row r="407" spans="1:22" ht="13.8" thickBot="1" x14ac:dyDescent="0.3">
      <c r="A407" s="291"/>
      <c r="B407" s="7"/>
      <c r="C407" s="7"/>
      <c r="D407" s="4"/>
      <c r="E407" s="7"/>
      <c r="F407" s="7"/>
      <c r="G407" s="295"/>
      <c r="H407" s="296"/>
      <c r="I407" s="297"/>
      <c r="J407" s="40" t="s">
        <v>37</v>
      </c>
      <c r="K407" s="40"/>
      <c r="L407" s="40"/>
      <c r="M407" s="41"/>
      <c r="N407" s="2"/>
      <c r="V407" s="50">
        <v>0</v>
      </c>
    </row>
    <row r="408" spans="1:22" ht="21" thickBot="1" x14ac:dyDescent="0.3">
      <c r="A408" s="291"/>
      <c r="B408" s="75" t="s">
        <v>30</v>
      </c>
      <c r="C408" s="75" t="s">
        <v>32</v>
      </c>
      <c r="D408" s="75" t="s">
        <v>17</v>
      </c>
      <c r="E408" s="298" t="s">
        <v>34</v>
      </c>
      <c r="F408" s="298"/>
      <c r="G408" s="299"/>
      <c r="H408" s="300"/>
      <c r="I408" s="301"/>
      <c r="J408" s="12" t="s">
        <v>38</v>
      </c>
      <c r="K408" s="13"/>
      <c r="L408" s="13"/>
      <c r="M408" s="14"/>
      <c r="N408" s="2"/>
      <c r="V408" s="50"/>
    </row>
    <row r="409" spans="1:22" ht="13.8" thickBot="1" x14ac:dyDescent="0.3">
      <c r="A409" s="292"/>
      <c r="B409" s="8"/>
      <c r="C409" s="8"/>
      <c r="D409" s="9"/>
      <c r="E409" s="10" t="s">
        <v>2</v>
      </c>
      <c r="F409" s="11"/>
      <c r="G409" s="302"/>
      <c r="H409" s="303"/>
      <c r="I409" s="304"/>
      <c r="J409" s="12" t="s">
        <v>39</v>
      </c>
      <c r="K409" s="13"/>
      <c r="L409" s="13"/>
      <c r="M409" s="14"/>
      <c r="N409" s="2"/>
      <c r="V409" s="50"/>
    </row>
    <row r="410" spans="1:22" ht="21.6" thickTop="1" thickBot="1" x14ac:dyDescent="0.3">
      <c r="A410" s="290">
        <f t="shared" ref="A410" si="95">A406+1</f>
        <v>99</v>
      </c>
      <c r="B410" s="74" t="s">
        <v>29</v>
      </c>
      <c r="C410" s="74" t="s">
        <v>31</v>
      </c>
      <c r="D410" s="74" t="s">
        <v>18</v>
      </c>
      <c r="E410" s="293" t="s">
        <v>33</v>
      </c>
      <c r="F410" s="293"/>
      <c r="G410" s="293" t="s">
        <v>24</v>
      </c>
      <c r="H410" s="294"/>
      <c r="I410" s="45"/>
      <c r="J410" s="42" t="s">
        <v>0</v>
      </c>
      <c r="K410" s="43"/>
      <c r="L410" s="43"/>
      <c r="M410" s="44"/>
      <c r="N410" s="2"/>
      <c r="V410" s="50"/>
    </row>
    <row r="411" spans="1:22" ht="13.8" thickBot="1" x14ac:dyDescent="0.3">
      <c r="A411" s="291"/>
      <c r="B411" s="7"/>
      <c r="C411" s="7"/>
      <c r="D411" s="4"/>
      <c r="E411" s="7"/>
      <c r="F411" s="7"/>
      <c r="G411" s="295"/>
      <c r="H411" s="296"/>
      <c r="I411" s="297"/>
      <c r="J411" s="40" t="s">
        <v>37</v>
      </c>
      <c r="K411" s="40"/>
      <c r="L411" s="40"/>
      <c r="M411" s="41"/>
      <c r="N411" s="2"/>
      <c r="V411" s="50">
        <v>0</v>
      </c>
    </row>
    <row r="412" spans="1:22" ht="21" thickBot="1" x14ac:dyDescent="0.3">
      <c r="A412" s="291"/>
      <c r="B412" s="75" t="s">
        <v>30</v>
      </c>
      <c r="C412" s="75" t="s">
        <v>32</v>
      </c>
      <c r="D412" s="75" t="s">
        <v>17</v>
      </c>
      <c r="E412" s="298" t="s">
        <v>34</v>
      </c>
      <c r="F412" s="298"/>
      <c r="G412" s="299"/>
      <c r="H412" s="300"/>
      <c r="I412" s="301"/>
      <c r="J412" s="12" t="s">
        <v>38</v>
      </c>
      <c r="K412" s="13"/>
      <c r="L412" s="13"/>
      <c r="M412" s="14"/>
      <c r="N412" s="2"/>
      <c r="V412" s="50"/>
    </row>
    <row r="413" spans="1:22" ht="13.8" thickBot="1" x14ac:dyDescent="0.3">
      <c r="A413" s="292"/>
      <c r="B413" s="8"/>
      <c r="C413" s="8"/>
      <c r="D413" s="9"/>
      <c r="E413" s="10" t="s">
        <v>2</v>
      </c>
      <c r="F413" s="11"/>
      <c r="G413" s="302"/>
      <c r="H413" s="303"/>
      <c r="I413" s="304"/>
      <c r="J413" s="12" t="s">
        <v>39</v>
      </c>
      <c r="K413" s="13"/>
      <c r="L413" s="13"/>
      <c r="M413" s="14"/>
      <c r="N413" s="2"/>
      <c r="V413" s="50"/>
    </row>
    <row r="414" spans="1:22" ht="21.6" thickTop="1" thickBot="1" x14ac:dyDescent="0.3">
      <c r="A414" s="290">
        <f t="shared" ref="A414" si="96">A410+1</f>
        <v>100</v>
      </c>
      <c r="B414" s="74" t="s">
        <v>29</v>
      </c>
      <c r="C414" s="74" t="s">
        <v>31</v>
      </c>
      <c r="D414" s="74" t="s">
        <v>18</v>
      </c>
      <c r="E414" s="293" t="s">
        <v>33</v>
      </c>
      <c r="F414" s="293"/>
      <c r="G414" s="293" t="s">
        <v>24</v>
      </c>
      <c r="H414" s="294"/>
      <c r="I414" s="45"/>
      <c r="J414" s="42" t="s">
        <v>0</v>
      </c>
      <c r="K414" s="43"/>
      <c r="L414" s="43"/>
      <c r="M414" s="44"/>
      <c r="N414" s="2"/>
      <c r="V414" s="50"/>
    </row>
    <row r="415" spans="1:22" ht="13.8" thickBot="1" x14ac:dyDescent="0.3">
      <c r="A415" s="291"/>
      <c r="B415" s="7"/>
      <c r="C415" s="7"/>
      <c r="D415" s="4"/>
      <c r="E415" s="7"/>
      <c r="F415" s="7"/>
      <c r="G415" s="295"/>
      <c r="H415" s="296"/>
      <c r="I415" s="297"/>
      <c r="J415" s="40" t="s">
        <v>37</v>
      </c>
      <c r="K415" s="40"/>
      <c r="L415" s="40"/>
      <c r="M415" s="41"/>
      <c r="N415" s="2"/>
      <c r="V415" s="50">
        <v>0</v>
      </c>
    </row>
    <row r="416" spans="1:22" ht="21" thickBot="1" x14ac:dyDescent="0.3">
      <c r="A416" s="291"/>
      <c r="B416" s="75" t="s">
        <v>30</v>
      </c>
      <c r="C416" s="75" t="s">
        <v>32</v>
      </c>
      <c r="D416" s="75" t="s">
        <v>17</v>
      </c>
      <c r="E416" s="298" t="s">
        <v>34</v>
      </c>
      <c r="F416" s="298"/>
      <c r="G416" s="299"/>
      <c r="H416" s="300"/>
      <c r="I416" s="301"/>
      <c r="J416" s="12" t="s">
        <v>38</v>
      </c>
      <c r="K416" s="13"/>
      <c r="L416" s="13"/>
      <c r="M416" s="14"/>
      <c r="N416" s="2"/>
    </row>
    <row r="417" spans="1:17" ht="13.8" thickBot="1" x14ac:dyDescent="0.3">
      <c r="A417" s="292"/>
      <c r="B417" s="9"/>
      <c r="C417" s="9"/>
      <c r="D417" s="9"/>
      <c r="E417" s="25" t="s">
        <v>2</v>
      </c>
      <c r="F417" s="26"/>
      <c r="G417" s="302"/>
      <c r="H417" s="303"/>
      <c r="I417" s="304"/>
      <c r="J417" s="22" t="s">
        <v>39</v>
      </c>
      <c r="K417" s="23"/>
      <c r="L417" s="23"/>
      <c r="M417" s="24"/>
      <c r="N417" s="2"/>
    </row>
    <row r="418" spans="1:17" ht="13.8" thickTop="1" x14ac:dyDescent="0.25"/>
    <row r="419" spans="1:17" ht="13.8" thickBot="1" x14ac:dyDescent="0.3"/>
    <row r="420" spans="1:17" x14ac:dyDescent="0.25">
      <c r="P420" s="27" t="s">
        <v>22</v>
      </c>
      <c r="Q420" s="28"/>
    </row>
    <row r="421" spans="1:17" x14ac:dyDescent="0.25">
      <c r="P421" s="29"/>
      <c r="Q421" s="79"/>
    </row>
    <row r="422" spans="1:17" ht="33.6" x14ac:dyDescent="0.25">
      <c r="B422" s="256"/>
      <c r="C422" s="256"/>
      <c r="D422" s="256"/>
      <c r="E422" s="256"/>
      <c r="F422" s="256"/>
      <c r="G422" s="256"/>
      <c r="H422" s="256"/>
      <c r="I422" s="256"/>
      <c r="J422" s="256"/>
      <c r="K422" s="256"/>
      <c r="L422" s="256"/>
      <c r="M422" s="256"/>
      <c r="P422" s="30" t="b">
        <v>0</v>
      </c>
      <c r="Q422" s="46" t="str">
        <f xml:space="preserve"> CONCATENATE("OCTOBER 1, ",$M$7-1,"- MARCH 31, ",$M$7)</f>
        <v>OCTOBER 1, 2018- MARCH 31, 2019</v>
      </c>
    </row>
    <row r="423" spans="1:17" ht="25.2" x14ac:dyDescent="0.25">
      <c r="B423" s="256"/>
      <c r="C423" s="256"/>
      <c r="D423" s="256"/>
      <c r="E423" s="256"/>
      <c r="F423" s="256"/>
      <c r="G423" s="256"/>
      <c r="H423" s="256"/>
      <c r="I423" s="256"/>
      <c r="J423" s="256"/>
      <c r="K423" s="261"/>
      <c r="L423" s="262"/>
      <c r="M423" s="262"/>
      <c r="P423" s="30" t="b">
        <v>1</v>
      </c>
      <c r="Q423" s="46" t="str">
        <f xml:space="preserve"> CONCATENATE("APRIL 1 - SEPTEMBER 30, ",$M$7)</f>
        <v>APRIL 1 - SEPTEMBER 30, 2019</v>
      </c>
    </row>
    <row r="424" spans="1:17" x14ac:dyDescent="0.25">
      <c r="B424" s="289"/>
      <c r="C424" s="289"/>
      <c r="D424" s="289"/>
      <c r="E424" s="289"/>
      <c r="F424" s="289"/>
      <c r="G424" s="256"/>
      <c r="H424" s="256"/>
      <c r="I424" s="256"/>
      <c r="J424" s="256"/>
      <c r="K424" s="261"/>
      <c r="L424" s="262"/>
      <c r="M424" s="262"/>
      <c r="P424" s="30" t="b">
        <v>0</v>
      </c>
      <c r="Q424" s="31"/>
    </row>
    <row r="425" spans="1:17" ht="13.8" thickBot="1" x14ac:dyDescent="0.3">
      <c r="B425" s="263"/>
      <c r="C425" s="263"/>
      <c r="D425" s="264"/>
      <c r="E425" s="263"/>
      <c r="F425" s="263"/>
      <c r="G425" s="256"/>
      <c r="H425" s="256"/>
      <c r="I425" s="256"/>
      <c r="J425" s="256"/>
      <c r="K425" s="261"/>
      <c r="L425" s="262"/>
      <c r="M425" s="265"/>
      <c r="P425" s="32">
        <v>1</v>
      </c>
      <c r="Q425" s="33"/>
    </row>
    <row r="426" spans="1:17" x14ac:dyDescent="0.25">
      <c r="B426" s="273"/>
      <c r="C426" s="274"/>
      <c r="D426" s="267"/>
      <c r="E426" s="267"/>
      <c r="F426" s="268"/>
      <c r="G426" s="256"/>
      <c r="H426" s="256"/>
      <c r="I426" s="256"/>
      <c r="J426" s="256"/>
      <c r="K426" s="256"/>
      <c r="L426" s="256"/>
      <c r="M426" s="256"/>
    </row>
    <row r="427" spans="1:17" x14ac:dyDescent="0.25">
      <c r="B427" s="273"/>
      <c r="C427" s="274"/>
      <c r="D427" s="267"/>
      <c r="E427" s="267"/>
      <c r="F427" s="268"/>
      <c r="G427" s="256"/>
      <c r="H427" s="256"/>
      <c r="I427" s="256"/>
      <c r="J427" s="256"/>
      <c r="K427" s="256"/>
      <c r="L427" s="256"/>
      <c r="M427" s="256"/>
    </row>
    <row r="428" spans="1:17" x14ac:dyDescent="0.25">
      <c r="B428" s="273"/>
      <c r="C428" s="274"/>
      <c r="D428" s="267"/>
      <c r="E428" s="267"/>
      <c r="F428" s="268"/>
      <c r="G428" s="256"/>
      <c r="H428" s="256"/>
      <c r="I428" s="256"/>
      <c r="J428" s="256"/>
      <c r="K428" s="256"/>
      <c r="L428" s="256"/>
      <c r="M428" s="256"/>
    </row>
    <row r="429" spans="1:17" x14ac:dyDescent="0.25">
      <c r="B429" s="273"/>
      <c r="C429" s="274"/>
      <c r="D429" s="267"/>
      <c r="E429" s="267"/>
      <c r="F429" s="268"/>
      <c r="G429" s="256"/>
      <c r="H429" s="256"/>
      <c r="I429" s="256"/>
      <c r="J429" s="256"/>
      <c r="K429" s="256"/>
      <c r="L429" s="256"/>
      <c r="M429" s="256"/>
    </row>
    <row r="430" spans="1:17" x14ac:dyDescent="0.25">
      <c r="B430" s="273"/>
      <c r="C430" s="275"/>
      <c r="D430" s="267"/>
      <c r="E430" s="267"/>
      <c r="F430" s="268"/>
      <c r="G430" s="256"/>
      <c r="H430" s="256"/>
      <c r="I430" s="256"/>
      <c r="J430" s="256"/>
      <c r="K430" s="256"/>
      <c r="L430" s="256"/>
      <c r="M430" s="256"/>
    </row>
    <row r="431" spans="1:17" x14ac:dyDescent="0.25">
      <c r="B431" s="273"/>
      <c r="C431" s="274"/>
      <c r="D431" s="267"/>
      <c r="E431" s="267"/>
      <c r="F431" s="268"/>
      <c r="G431" s="256"/>
      <c r="H431" s="256"/>
      <c r="I431" s="256"/>
      <c r="J431" s="256"/>
      <c r="K431" s="256"/>
      <c r="L431" s="256"/>
      <c r="M431" s="256"/>
    </row>
    <row r="432" spans="1:17" x14ac:dyDescent="0.25">
      <c r="B432" s="273"/>
      <c r="C432" s="275"/>
      <c r="D432" s="267"/>
      <c r="E432" s="267"/>
      <c r="F432" s="268"/>
      <c r="G432" s="256"/>
      <c r="H432" s="256"/>
      <c r="I432" s="256"/>
      <c r="J432" s="256"/>
      <c r="K432" s="256"/>
      <c r="L432" s="256"/>
      <c r="M432" s="256"/>
    </row>
    <row r="433" spans="2:13" x14ac:dyDescent="0.25">
      <c r="B433" s="273"/>
      <c r="C433" s="275"/>
      <c r="D433" s="267"/>
      <c r="E433" s="267"/>
      <c r="F433" s="268"/>
      <c r="G433" s="256"/>
      <c r="H433" s="256"/>
      <c r="I433" s="256"/>
      <c r="J433" s="256"/>
      <c r="K433" s="256"/>
      <c r="L433" s="256"/>
      <c r="M433" s="256"/>
    </row>
    <row r="434" spans="2:13" x14ac:dyDescent="0.25">
      <c r="B434" s="273"/>
      <c r="C434" s="275"/>
      <c r="D434" s="267"/>
      <c r="E434" s="267"/>
      <c r="F434" s="268"/>
      <c r="G434" s="256"/>
      <c r="H434" s="256"/>
      <c r="I434" s="256"/>
      <c r="J434" s="256"/>
      <c r="K434" s="256"/>
      <c r="L434" s="256"/>
      <c r="M434" s="256"/>
    </row>
    <row r="435" spans="2:13" x14ac:dyDescent="0.25">
      <c r="B435" s="273"/>
      <c r="C435" s="274"/>
      <c r="D435" s="267"/>
      <c r="E435" s="267"/>
      <c r="F435" s="268"/>
      <c r="G435" s="256"/>
      <c r="H435" s="256"/>
      <c r="I435" s="256"/>
      <c r="J435" s="256"/>
      <c r="K435" s="256"/>
      <c r="L435" s="256"/>
      <c r="M435" s="256"/>
    </row>
    <row r="436" spans="2:13" x14ac:dyDescent="0.25">
      <c r="B436" s="273"/>
      <c r="C436" s="274"/>
      <c r="D436" s="267"/>
      <c r="E436" s="267"/>
      <c r="F436" s="268"/>
      <c r="G436" s="256"/>
      <c r="H436" s="256"/>
      <c r="I436" s="256"/>
      <c r="J436" s="256"/>
      <c r="K436" s="256"/>
      <c r="L436" s="256"/>
      <c r="M436" s="256"/>
    </row>
    <row r="437" spans="2:13" x14ac:dyDescent="0.25">
      <c r="B437" s="266"/>
      <c r="C437" s="267"/>
      <c r="D437" s="267"/>
      <c r="E437" s="267"/>
      <c r="F437" s="268"/>
      <c r="G437" s="256"/>
      <c r="H437" s="256"/>
      <c r="I437" s="256"/>
      <c r="J437" s="256"/>
      <c r="K437" s="256"/>
      <c r="L437" s="256"/>
      <c r="M437" s="256"/>
    </row>
    <row r="438" spans="2:13" x14ac:dyDescent="0.25">
      <c r="B438" s="266"/>
      <c r="C438" s="267"/>
      <c r="D438" s="267"/>
      <c r="E438" s="267"/>
      <c r="F438" s="268"/>
      <c r="G438" s="256"/>
      <c r="H438" s="256"/>
      <c r="I438" s="256"/>
      <c r="J438" s="256"/>
      <c r="K438" s="256"/>
      <c r="L438" s="256"/>
      <c r="M438" s="256"/>
    </row>
    <row r="439" spans="2:13" x14ac:dyDescent="0.25">
      <c r="B439" s="266"/>
      <c r="C439" s="267"/>
      <c r="D439" s="267"/>
      <c r="E439" s="267"/>
      <c r="F439" s="268"/>
      <c r="G439" s="256"/>
      <c r="H439" s="256"/>
      <c r="I439" s="256"/>
      <c r="J439" s="256"/>
      <c r="K439" s="256"/>
      <c r="L439" s="256"/>
      <c r="M439" s="256"/>
    </row>
    <row r="440" spans="2:13" x14ac:dyDescent="0.25">
      <c r="B440" s="266"/>
      <c r="C440" s="267"/>
      <c r="D440" s="267"/>
      <c r="E440" s="267"/>
      <c r="F440" s="268"/>
      <c r="G440" s="256"/>
      <c r="H440" s="256"/>
      <c r="I440" s="256"/>
      <c r="J440" s="256"/>
      <c r="K440" s="256"/>
      <c r="L440" s="256"/>
      <c r="M440" s="256"/>
    </row>
    <row r="441" spans="2:13" x14ac:dyDescent="0.25">
      <c r="B441" s="266"/>
      <c r="C441" s="267"/>
      <c r="D441" s="267"/>
      <c r="E441" s="267"/>
      <c r="F441" s="268"/>
      <c r="G441" s="256"/>
      <c r="H441" s="256"/>
      <c r="I441" s="256"/>
      <c r="J441" s="256"/>
      <c r="K441" s="256"/>
      <c r="L441" s="256"/>
      <c r="M441" s="256"/>
    </row>
    <row r="442" spans="2:13" x14ac:dyDescent="0.25">
      <c r="B442" s="266"/>
      <c r="C442" s="267"/>
      <c r="D442" s="267"/>
      <c r="E442" s="267"/>
      <c r="F442" s="268"/>
      <c r="G442" s="256"/>
      <c r="H442" s="256"/>
      <c r="I442" s="256"/>
      <c r="J442" s="256"/>
      <c r="K442" s="256"/>
      <c r="L442" s="256"/>
      <c r="M442" s="256"/>
    </row>
    <row r="443" spans="2:13" x14ac:dyDescent="0.25">
      <c r="B443" s="266"/>
      <c r="C443" s="267"/>
      <c r="D443" s="267"/>
      <c r="E443" s="267"/>
      <c r="F443" s="268"/>
      <c r="G443" s="256"/>
      <c r="H443" s="256"/>
      <c r="I443" s="256"/>
      <c r="J443" s="256"/>
      <c r="K443" s="256"/>
      <c r="L443" s="256"/>
      <c r="M443" s="256"/>
    </row>
    <row r="444" spans="2:13" x14ac:dyDescent="0.25">
      <c r="B444" s="266"/>
      <c r="C444" s="267"/>
      <c r="D444" s="267"/>
      <c r="E444" s="267"/>
      <c r="F444" s="268"/>
      <c r="G444" s="256"/>
      <c r="H444" s="256"/>
      <c r="I444" s="256"/>
      <c r="J444" s="256"/>
      <c r="K444" s="256"/>
      <c r="L444" s="256"/>
      <c r="M444" s="256"/>
    </row>
    <row r="445" spans="2:13" x14ac:dyDescent="0.25">
      <c r="B445" s="266"/>
      <c r="C445" s="267"/>
      <c r="D445" s="267"/>
      <c r="E445" s="267"/>
      <c r="F445" s="268"/>
      <c r="G445" s="256"/>
      <c r="H445" s="256"/>
      <c r="I445" s="256"/>
      <c r="J445" s="256"/>
      <c r="K445" s="256"/>
      <c r="L445" s="256"/>
      <c r="M445" s="256"/>
    </row>
    <row r="446" spans="2:13" x14ac:dyDescent="0.25">
      <c r="B446" s="266"/>
      <c r="C446" s="269"/>
      <c r="D446" s="267"/>
      <c r="E446" s="267"/>
      <c r="F446" s="268"/>
      <c r="G446" s="256"/>
      <c r="H446" s="256"/>
      <c r="I446" s="256"/>
      <c r="J446" s="256"/>
      <c r="K446" s="256"/>
      <c r="L446" s="256"/>
      <c r="M446" s="256"/>
    </row>
    <row r="447" spans="2:13" x14ac:dyDescent="0.25">
      <c r="B447" s="266"/>
      <c r="C447" s="270"/>
      <c r="D447" s="267"/>
      <c r="E447" s="267"/>
      <c r="F447" s="268"/>
      <c r="G447" s="256"/>
      <c r="H447" s="256"/>
      <c r="I447" s="256"/>
      <c r="J447" s="256"/>
      <c r="K447" s="256"/>
      <c r="L447" s="256"/>
      <c r="M447" s="256"/>
    </row>
    <row r="448" spans="2:13" x14ac:dyDescent="0.25">
      <c r="B448" s="266"/>
      <c r="C448" s="270"/>
      <c r="D448" s="267"/>
      <c r="E448" s="267"/>
      <c r="F448" s="268"/>
      <c r="G448" s="256"/>
      <c r="H448" s="256"/>
      <c r="I448" s="256"/>
      <c r="J448" s="256"/>
      <c r="K448" s="256"/>
      <c r="L448" s="256"/>
      <c r="M448" s="256"/>
    </row>
    <row r="449" spans="2:13" x14ac:dyDescent="0.25">
      <c r="B449" s="266"/>
      <c r="C449" s="270"/>
      <c r="D449" s="270"/>
      <c r="E449" s="267"/>
      <c r="F449" s="268"/>
      <c r="G449" s="256"/>
      <c r="H449" s="256"/>
      <c r="I449" s="256"/>
      <c r="J449" s="256"/>
      <c r="K449" s="256"/>
      <c r="L449" s="256"/>
      <c r="M449" s="256"/>
    </row>
    <row r="450" spans="2:13" x14ac:dyDescent="0.25">
      <c r="B450" s="266"/>
      <c r="C450" s="270"/>
      <c r="D450" s="270"/>
      <c r="E450" s="267"/>
      <c r="F450" s="268"/>
      <c r="G450" s="256"/>
      <c r="H450" s="256"/>
      <c r="I450" s="256"/>
      <c r="J450" s="256"/>
      <c r="K450" s="256"/>
      <c r="L450" s="256"/>
      <c r="M450" s="256"/>
    </row>
    <row r="451" spans="2:13" x14ac:dyDescent="0.25">
      <c r="B451" s="266"/>
      <c r="C451" s="270"/>
      <c r="D451" s="270"/>
      <c r="E451" s="267"/>
      <c r="F451" s="268"/>
      <c r="G451" s="256"/>
      <c r="H451" s="256"/>
      <c r="I451" s="256"/>
      <c r="J451" s="256"/>
      <c r="K451" s="256"/>
      <c r="L451" s="256"/>
      <c r="M451" s="256"/>
    </row>
    <row r="452" spans="2:13" x14ac:dyDescent="0.25">
      <c r="B452" s="266"/>
      <c r="C452" s="270"/>
      <c r="D452" s="270"/>
      <c r="E452" s="267"/>
      <c r="F452" s="268"/>
      <c r="G452" s="256"/>
      <c r="H452" s="256"/>
      <c r="I452" s="256"/>
      <c r="J452" s="256"/>
      <c r="K452" s="256"/>
      <c r="L452" s="256"/>
      <c r="M452" s="256"/>
    </row>
    <row r="453" spans="2:13" x14ac:dyDescent="0.25">
      <c r="B453" s="266"/>
      <c r="C453" s="270"/>
      <c r="D453" s="270"/>
      <c r="E453" s="267"/>
      <c r="F453" s="268"/>
      <c r="G453" s="256"/>
      <c r="H453" s="256"/>
      <c r="I453" s="256"/>
      <c r="J453" s="256"/>
      <c r="K453" s="256"/>
      <c r="L453" s="256"/>
      <c r="M453" s="256"/>
    </row>
    <row r="454" spans="2:13" x14ac:dyDescent="0.25">
      <c r="B454" s="266"/>
      <c r="C454" s="270"/>
      <c r="D454" s="270"/>
      <c r="E454" s="267"/>
      <c r="F454" s="268"/>
      <c r="G454" s="256"/>
      <c r="H454" s="256"/>
      <c r="I454" s="256"/>
      <c r="J454" s="256"/>
      <c r="K454" s="256"/>
      <c r="L454" s="256"/>
      <c r="M454" s="256"/>
    </row>
    <row r="455" spans="2:13" x14ac:dyDescent="0.25">
      <c r="B455" s="263"/>
      <c r="C455" s="263"/>
      <c r="D455" s="263"/>
      <c r="E455" s="263"/>
      <c r="F455" s="271"/>
      <c r="G455" s="256"/>
      <c r="H455" s="256"/>
      <c r="I455" s="256"/>
      <c r="J455" s="256"/>
      <c r="K455" s="256"/>
      <c r="L455" s="256"/>
      <c r="M455" s="256"/>
    </row>
    <row r="456" spans="2:13" x14ac:dyDescent="0.25">
      <c r="B456" s="256"/>
      <c r="C456" s="256"/>
      <c r="D456" s="256"/>
      <c r="E456" s="256"/>
      <c r="F456" s="256"/>
      <c r="G456" s="256"/>
      <c r="H456" s="256"/>
      <c r="I456" s="256"/>
      <c r="J456" s="256"/>
      <c r="K456" s="256"/>
      <c r="L456" s="256"/>
      <c r="M456" s="256"/>
    </row>
    <row r="457" spans="2:13" x14ac:dyDescent="0.25">
      <c r="B457" s="256"/>
      <c r="C457" s="256"/>
      <c r="D457" s="256"/>
      <c r="E457" s="256"/>
      <c r="F457" s="256"/>
      <c r="G457" s="256"/>
      <c r="H457" s="256"/>
      <c r="I457" s="256"/>
      <c r="J457" s="256"/>
      <c r="K457" s="256"/>
      <c r="L457" s="256"/>
      <c r="M457" s="256"/>
    </row>
  </sheetData>
  <mergeCells count="686">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26:A129"/>
    <mergeCell ref="E126:F126"/>
    <mergeCell ref="G126:H126"/>
    <mergeCell ref="G127:I127"/>
    <mergeCell ref="A122:A125"/>
    <mergeCell ref="G123:I123"/>
    <mergeCell ref="G122:I122"/>
    <mergeCell ref="A134:A137"/>
    <mergeCell ref="E134:F134"/>
    <mergeCell ref="G134:H134"/>
    <mergeCell ref="G135:I135"/>
    <mergeCell ref="A130:A133"/>
    <mergeCell ref="G131:I131"/>
    <mergeCell ref="G130:I130"/>
    <mergeCell ref="A110:A113"/>
    <mergeCell ref="E110:F110"/>
    <mergeCell ref="G110:H110"/>
    <mergeCell ref="G111:I111"/>
    <mergeCell ref="A106:A109"/>
    <mergeCell ref="G107:I107"/>
    <mergeCell ref="G106:I106"/>
    <mergeCell ref="A118:A121"/>
    <mergeCell ref="E118:F118"/>
    <mergeCell ref="G118:H118"/>
    <mergeCell ref="G119:I119"/>
    <mergeCell ref="A114:A117"/>
    <mergeCell ref="G115:I115"/>
    <mergeCell ref="G114:I114"/>
    <mergeCell ref="A94:A97"/>
    <mergeCell ref="E94:F94"/>
    <mergeCell ref="G94:H94"/>
    <mergeCell ref="G95:I95"/>
    <mergeCell ref="A90:A93"/>
    <mergeCell ref="G91:I91"/>
    <mergeCell ref="G90:I90"/>
    <mergeCell ref="G92:I93"/>
    <mergeCell ref="A102:A105"/>
    <mergeCell ref="E102:F102"/>
    <mergeCell ref="G102:H102"/>
    <mergeCell ref="G103:I103"/>
    <mergeCell ref="A98:A101"/>
    <mergeCell ref="G99:I99"/>
    <mergeCell ref="G98:I98"/>
    <mergeCell ref="A86:A89"/>
    <mergeCell ref="E86:F86"/>
    <mergeCell ref="G86:H86"/>
    <mergeCell ref="G87:I87"/>
    <mergeCell ref="A82:A85"/>
    <mergeCell ref="E82:F82"/>
    <mergeCell ref="G82:H82"/>
    <mergeCell ref="G83:I83"/>
    <mergeCell ref="G84:I85"/>
    <mergeCell ref="G88:I89"/>
    <mergeCell ref="A78:A81"/>
    <mergeCell ref="E78:F78"/>
    <mergeCell ref="G78:H78"/>
    <mergeCell ref="G79:I79"/>
    <mergeCell ref="A74:A77"/>
    <mergeCell ref="E74:F74"/>
    <mergeCell ref="G74:H74"/>
    <mergeCell ref="G75:I75"/>
    <mergeCell ref="E76:F76"/>
    <mergeCell ref="G76:I76"/>
    <mergeCell ref="G77:I77"/>
    <mergeCell ref="G80:I8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49">
    <dataValidation allowBlank="1" showInputMessage="1" showErrorMessage="1" promptTitle="Benefit Source" prompt="List the benefit source here." sqref="G407:I407 G17:I17 G415:I415 G411:I411 G15:I15 G25:I25 G23:I23 G19 G29:I29 G33:I33 G37:I37 G403:I403 G45:I45 G49:I49 G53:I53 G57:I57 G61:I61 G65:I65 G69:I69 G73:I73 G77:I77 G399:I399 G383:I383 G387:I387 G375:I375 G379:I379 G97:I97 G101:I101 G105:I105 G109:I109 G113:I113 G117:I117 G119:I119 G121:I121 G129:I129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7:I27 G31:I31 G35:I35 G41:I41 G43 G47 G51:I51 G55:I55 G59:I59 G63:I63 G67:I67 G71:I71 G75:I75 G79:I79 G391:I391 G395:I395 G91 G87:I87 G99 G95 G103 G107 G115 G111 G125:I125 G123 G133:I133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131 G127 G137:I137"/>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415 C19 C23 C27 C411 C35 C407 C403 C47 C51 C399 C395 C391 C387 C383 C379 C375 C367 C371 C363 C91 C359 C99 C351 C355 C343 C347 C119 C123 C339 C139 C143 C147 C151 C155 C159 C163 C167 C171 C175 C179 C183 C187 C191 C195 C199 C203 C207 C211 C215 C219 C223 C227 C231 C235 C239 C243 C247 C251 C255 C259 C263 C267 C271 C275 C279 C283 C287 C291 C295 C299 C303 C307 C311 C315 C319 C323 C327 C331 C335"/>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27 D31 D35 D39 D43 D47 D51 D55 D59 D63 D69 D71 D75 D79 D67 D83 D91 D87 D99 D95 D103 D107 D111 D115 D119 D123 D131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127 D135">
      <formula1>40179</formula1>
      <formula2>73051</formula2>
    </dataValidation>
    <dataValidation allowBlank="1" showInputMessage="1" showErrorMessage="1" promptTitle="Location " prompt="List location of event here." sqref="F415 F19 F23 F35 F31 F27 F39 F43 F55 F51 F47 F59 F63 F67 F71 F75 F79 F411 F83 F91 F87 F99 F95 F103 F107 F111 F115 F119 F123 F131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127 F135"/>
    <dataValidation allowBlank="1" showInputMessage="1" showErrorMessage="1" promptTitle="Traveler Title" prompt="List traveler's title here." sqref="B417 B21 B25 B29 B33 B61 B41 B45 B49 B53 B57 B121 B137 B69 B65 B73 B81 B413 B85 B93 B89 B77 B101 B97 B105 B113 B109 B117 B125 B133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129 B37"/>
    <dataValidation allowBlank="1" showInputMessage="1" showErrorMessage="1" promptTitle="Event Sponsor" prompt="List the event sponsor here." sqref="C417 C21 C25 C29 C413 C409 C405 C45 C49 C53 C401 C397 C65 C393 C389 C77 C385 C85 G83 C381 C93 C97 C101 C105 C109 C377 C113 C121 C125 C373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137 G135"/>
    <dataValidation type="date" allowBlank="1" showInputMessage="1" showErrorMessage="1" errorTitle="Data Entry Error" error="Please enter date using MM/DD/YYYY" promptTitle="Event Ending Date" prompt="List Event ending date here using the format MM/DD/YYYY." sqref="D417 D21 D25 D29 D33 D37 D41 D45 D49 D53 D57 D61 D65 D413 D73 D77 D81 D409 D85 D93 D89 D97 D101 D105 D109 D113 D117 D121 D125 D129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133 D137">
      <formula1>40179</formula1>
      <formula2>73051</formula2>
    </dataValidation>
    <dataValidation allowBlank="1" showInputMessage="1" showErrorMessage="1" promptTitle="Travel Date(s)" prompt="List the dates of travel here expressed in the format MM/DD/YYYY-MM/DD/YYYY." sqref="F417 F21 F25 F29 F33 F37 F41 F45 F49 F53 F57 F61 F65 F69 F73 F77 F81 F413 F85 F93 F89 F97 F101 F105 F109 F113 F117 F121 F125 F133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129 F137"/>
    <dataValidation allowBlank="1" showInputMessage="1" showErrorMessage="1" promptTitle="Benefit#1 Description" prompt="Benefit Description for Entry #1 is listed here." sqref="J15 J410:J411 J18:J19 J22:J23 J26:J27 J30:J31 J34:J35 J38:J39 J42:J43 J46:J47 J50:J51 J54:J55 J58:J59 J62:J63 J66:J67 J70:J71 J74:J75 J78:J79 J406:J407 J82:J83 J86:J87 J90:J91 J94:J95 J98:J99 J102:J103 J106:J107 J110:J111 J114:J115 J118:J119 J122:J123 J130:J131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126:J127 J134:J135"/>
    <dataValidation allowBlank="1" showInputMessage="1" showErrorMessage="1" promptTitle="Benefit #1 Total Amount" prompt="The total amount of Benefit #1 is entered here." sqref="M414:M415 M18 M22:M23 M26:M27 M30:M31 M34:M35 M38:M39 M42:M43 M46:M47 M50:M51 M54:M55 M58:M59 M62:M63 M66:M67 M70:M71 M74:M75 M78:M79 M410:M411 M82:M83 M86:M87 M90:M91 M94:M95 M98:M99 M102:M103 M106:M107 M110:M111 M114:M115 M118:M119 M122:M123 M130:M131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126:M127 M134:M135"/>
    <dataValidation allowBlank="1" showInputMessage="1" showErrorMessage="1" promptTitle="Benefit #2 Description" prompt="Benefit #2 description is listed here" sqref="J16 J412 J20 J24 J28 J32 J36 J40 J44 J48 J52 J56 J60 J64 J68 J72 J76 J80 J408 J84 J88 J92 J96 J100 J104 J108 J112 J116 J120 J124 J132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128 J136"/>
    <dataValidation allowBlank="1" showInputMessage="1" showErrorMessage="1" promptTitle="Benefit #2 Total Amount" prompt="The total amount of Benefit #2 is entered here." sqref="M416 M20 M24 M28 M32 M36 M40 M44 M48 M52 M56 M60 M64 M68 M72 M76 M80 M412 M84 M88 M92 M96 M100 M104 M108 M112 M116 M120 M124 M132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128 M136"/>
    <dataValidation allowBlank="1" showInputMessage="1" showErrorMessage="1" promptTitle="Benefit #3 Total Amount" prompt="The total amount of Benefit #3 is entered here." sqref="M417 M21 M25 M29 M33 M37 M41 M45 M49 M53 M57 M61 M65 M69 M73 M77 M81 M413 M85 M89 M93 M97 M101 M105 M109 M113 M117 M121 M125 M133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129 M137"/>
    <dataValidation allowBlank="1" showInputMessage="1" showErrorMessage="1" promptTitle="Benefit #3 Description" prompt="Benefit #3 description is listed here" sqref="J17 J413 J21 J25 J29 J33 J37 J41 J45 J49 J53 J57 J61 J65 J69 J73 J77 J81 J409 J85 J89 J93 J97 J101 J105 J109 J113 J117 J121 J125 J133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129 J137"/>
    <dataValidation allowBlank="1" showInputMessage="1" showErrorMessage="1" promptTitle="Benefit #1--Payment by Check" prompt="If there is a benefit #1 and it was paid by check, mark an x in this cell._x000a_" sqref="K414:K415 K18:K19 K22:K23 K26:K27 K30:K31 K34:K35 K38:K39 K42:K43 K46:K47 K50:K51 K54:K55 K58:K59 K62:K63 K66:K67 K70:K71 K74:K75 K78:K79 K410:K411 K82:K83 K86:K87 K90:K91 K94:K95 K98:K99 K102:K103 K106:K107 K110:K111 K114:K115 K118:K119 K122:K123 K130:K131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126:K127 K134:K135"/>
    <dataValidation allowBlank="1" showInputMessage="1" showErrorMessage="1" promptTitle="Benefit #2--Payment by Check" prompt="If there is a benefit #2 and it was paid by check, mark an x in this cell._x000a_" sqref="K416 K20 K24 K28 K32 K36 K40 K44 K48 K52 K56 K60 K64 K68 K72 K76 K80 K412 K84 K88 K92 K96 K100 K104 K108 K112 K116 K120 K124 K132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128 K136"/>
    <dataValidation allowBlank="1" showInputMessage="1" showErrorMessage="1" promptTitle="Benefit #3--Payment by Check" prompt="If there is a benefit #3 and it was paid by check, mark an x in this cell._x000a_" sqref="K417 K21 K25 K29 K33 K37 K41 K45 K49 K53 K57 K61 K65 K69 K73 K77 K81 K413 K85 K89 K93 K97 K101 K105 K109 K113 K117 K121 K125 K133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129 K137"/>
    <dataValidation allowBlank="1" showInputMessage="1" showErrorMessage="1" promptTitle="Benefit #1- Payment in-kind" prompt="If there is a benefit #1 and it was paid in-kind, mark this box with an  x._x000a_" sqref="L414:L415 M19 L22:L23 L26:L27 L30:L31 L34:L35 L38:L39 L42:L43 L46:L47 L50:L51 L54:L55 L58:L59 L62:L63 L66:L67 L70:L71 L74:L75 L78:L79 L18:L19 L82:L83 L86:L87 L90:L91 L94:L95 L98:L99 L102:L103 L106:L107 L110:L111 L114:L115 L118:L119 L122:L123 L130:L131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126:L127 L134:L135"/>
    <dataValidation allowBlank="1" showInputMessage="1" showErrorMessage="1" promptTitle="Benefit #2- Payment in-kind" prompt="If there is a benefit #2 and it was paid in-kind, mark this box with an  x._x000a_" sqref="L416 L20 L24 L28 L32 L36 L40 L44 L48 L52 L56 L60 L64 L68 L72 L76 L80 L412 L84 L88 L92 L96 L100 L104 L108 L112 L116 L120 L124 L132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128 L136"/>
    <dataValidation allowBlank="1" showInputMessage="1" showErrorMessage="1" promptTitle="Benefit #3- Payment in-kind" prompt="If there is a benefit #3 and it was paid in-kind, mark this box with an  x._x000a_" sqref="L417 L21 L25 L29 L33 L37 L41 L45 L49 L53 L57 L61 L65 L69 L73 L77 L81 L413 L85 L89 L93 L97 L101 L105 L109 L113 L117 L121 L125 L133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129 L137"/>
    <dataValidation allowBlank="1" showInputMessage="1" showErrorMessage="1" promptTitle="Next Traveler Name " prompt="List traveler's first and last name here." sqref="C446 B23 B27 B31 B35 B39 B43 B47 B51 B55 B59 B63 B67 B71 B75 B79 B415 B83 B87 B91 B95 B99 B103 B107 B115 B111 B119 B123 B131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127 B135 C435:C436 C426:C429 C431"/>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7"/>
  <sheetViews>
    <sheetView topLeftCell="A11" workbookViewId="0">
      <selection activeCell="K22" sqref="K22"/>
    </sheetView>
  </sheetViews>
  <sheetFormatPr defaultColWidth="8.88671875" defaultRowHeight="13.2" x14ac:dyDescent="0.25"/>
  <cols>
    <col min="1" max="1" width="3.88671875" style="73" customWidth="1"/>
    <col min="2" max="2" width="16.109375" style="73" customWidth="1"/>
    <col min="3" max="3" width="17.6640625" style="73" customWidth="1"/>
    <col min="4" max="4" width="14.44140625" style="73" customWidth="1"/>
    <col min="5" max="5" width="5.44140625" style="73" customWidth="1"/>
    <col min="6" max="6" width="17.109375" style="73" customWidth="1"/>
    <col min="7" max="7" width="3" style="73" customWidth="1"/>
    <col min="8" max="8" width="11.33203125" style="73" customWidth="1"/>
    <col min="9" max="9" width="3" style="73" customWidth="1"/>
    <col min="10" max="10" width="12.33203125" style="73" customWidth="1"/>
    <col min="11" max="11" width="9.109375" style="73" customWidth="1"/>
    <col min="12" max="12" width="8.88671875" style="73" customWidth="1"/>
    <col min="13" max="13" width="12.33203125" style="73" bestFit="1" customWidth="1"/>
    <col min="14" max="14" width="0.109375" style="73" customWidth="1"/>
    <col min="15" max="15" width="8.88671875" style="73"/>
    <col min="16" max="16" width="20.33203125" style="73" bestFit="1" customWidth="1"/>
    <col min="17" max="20" width="8.88671875" style="73"/>
    <col min="21" max="21" width="9.44140625" style="73" customWidth="1"/>
    <col min="22" max="22" width="13.6640625" style="47" customWidth="1"/>
    <col min="23" max="16384" width="8.88671875" style="73"/>
  </cols>
  <sheetData>
    <row r="1" spans="1:19" s="73" customFormat="1" hidden="1" x14ac:dyDescent="0.25"/>
    <row r="2" spans="1:19" s="73" customFormat="1" x14ac:dyDescent="0.25">
      <c r="J2" s="366" t="s">
        <v>26</v>
      </c>
      <c r="K2" s="367"/>
      <c r="L2" s="367"/>
      <c r="M2" s="367"/>
      <c r="P2" s="369"/>
      <c r="Q2" s="369"/>
      <c r="R2" s="369"/>
      <c r="S2" s="369"/>
    </row>
    <row r="3" spans="1:19" s="73" customFormat="1" x14ac:dyDescent="0.25">
      <c r="J3" s="367"/>
      <c r="K3" s="367"/>
      <c r="L3" s="367"/>
      <c r="M3" s="367"/>
      <c r="P3" s="370"/>
      <c r="Q3" s="370"/>
      <c r="R3" s="370"/>
      <c r="S3" s="370"/>
    </row>
    <row r="4" spans="1:19" s="73" customFormat="1" ht="13.8" thickBot="1" x14ac:dyDescent="0.3">
      <c r="A4" s="78"/>
      <c r="B4" s="78"/>
      <c r="C4" s="78"/>
      <c r="D4" s="78"/>
      <c r="E4" s="78"/>
      <c r="F4" s="78"/>
      <c r="G4" s="78"/>
      <c r="H4" s="78"/>
      <c r="I4" s="78"/>
      <c r="J4" s="368"/>
      <c r="K4" s="368"/>
      <c r="L4" s="368"/>
      <c r="M4" s="368"/>
      <c r="P4" s="371"/>
      <c r="Q4" s="371"/>
      <c r="R4" s="371"/>
      <c r="S4" s="371"/>
    </row>
    <row r="5" spans="1:19" s="73" customFormat="1" ht="30" customHeight="1" thickTop="1" thickBot="1" x14ac:dyDescent="0.3">
      <c r="A5" s="372" t="s">
        <v>63</v>
      </c>
      <c r="B5" s="373"/>
      <c r="C5" s="373"/>
      <c r="D5" s="373"/>
      <c r="E5" s="373"/>
      <c r="F5" s="373"/>
      <c r="G5" s="373"/>
      <c r="H5" s="373"/>
      <c r="I5" s="373"/>
      <c r="J5" s="373"/>
      <c r="K5" s="373"/>
      <c r="L5" s="373"/>
      <c r="M5" s="373"/>
      <c r="N5" s="16"/>
      <c r="O5" s="78"/>
      <c r="Q5" s="5"/>
    </row>
    <row r="6" spans="1:19" s="73" customFormat="1" ht="13.5" customHeight="1" thickTop="1" x14ac:dyDescent="0.25">
      <c r="A6" s="374" t="s">
        <v>5</v>
      </c>
      <c r="B6" s="376" t="s">
        <v>36</v>
      </c>
      <c r="C6" s="377"/>
      <c r="D6" s="377"/>
      <c r="E6" s="377"/>
      <c r="F6" s="377"/>
      <c r="G6" s="377"/>
      <c r="H6" s="377"/>
      <c r="I6" s="377"/>
      <c r="J6" s="378"/>
      <c r="K6" s="17" t="s">
        <v>14</v>
      </c>
      <c r="L6" s="17" t="s">
        <v>6</v>
      </c>
      <c r="M6" s="17" t="s">
        <v>13</v>
      </c>
      <c r="N6" s="6"/>
      <c r="O6" s="78"/>
    </row>
    <row r="7" spans="1:19" s="73" customFormat="1" ht="20.25" customHeight="1" thickBot="1" x14ac:dyDescent="0.3">
      <c r="A7" s="374"/>
      <c r="B7" s="379"/>
      <c r="C7" s="380"/>
      <c r="D7" s="380"/>
      <c r="E7" s="380"/>
      <c r="F7" s="380"/>
      <c r="G7" s="380"/>
      <c r="H7" s="380"/>
      <c r="I7" s="380"/>
      <c r="J7" s="381"/>
      <c r="K7" s="36">
        <v>1</v>
      </c>
      <c r="L7" s="37">
        <v>1</v>
      </c>
      <c r="M7" s="38">
        <v>2019</v>
      </c>
      <c r="N7" s="39"/>
      <c r="O7" s="78"/>
    </row>
    <row r="8" spans="1:19" s="73" customFormat="1" ht="27.75" customHeight="1" thickTop="1" thickBot="1" x14ac:dyDescent="0.3">
      <c r="A8" s="374"/>
      <c r="B8" s="382" t="s">
        <v>21</v>
      </c>
      <c r="C8" s="383"/>
      <c r="D8" s="383"/>
      <c r="E8" s="383"/>
      <c r="F8" s="383"/>
      <c r="G8" s="384"/>
      <c r="H8" s="384"/>
      <c r="I8" s="384"/>
      <c r="J8" s="384"/>
      <c r="K8" s="384"/>
      <c r="L8" s="383"/>
      <c r="M8" s="383"/>
      <c r="N8" s="385"/>
      <c r="O8" s="78"/>
    </row>
    <row r="9" spans="1:19" s="73" customFormat="1" ht="18" customHeight="1" thickTop="1" x14ac:dyDescent="0.3">
      <c r="A9" s="374"/>
      <c r="B9" s="386" t="s">
        <v>40</v>
      </c>
      <c r="C9" s="361"/>
      <c r="D9" s="361"/>
      <c r="E9" s="361"/>
      <c r="F9" s="361"/>
      <c r="G9" s="387"/>
      <c r="H9" s="344" t="str">
        <f>"REPORTING PERIOD: "&amp;Q422</f>
        <v>REPORTING PERIOD: OCTOBER 1, 2018- MARCH 31, 2019</v>
      </c>
      <c r="I9" s="347" t="s">
        <v>44</v>
      </c>
      <c r="J9" s="350" t="str">
        <f>"REPORTING PERIOD: "&amp;Q423</f>
        <v>REPORTING PERIOD: APRIL 1 - SEPTEMBER 30, 2019</v>
      </c>
      <c r="K9" s="353"/>
      <c r="L9" s="356" t="s">
        <v>4</v>
      </c>
      <c r="M9" s="357"/>
      <c r="N9" s="18"/>
      <c r="O9" s="15"/>
      <c r="P9" s="78"/>
    </row>
    <row r="10" spans="1:19" s="73" customFormat="1" ht="28.5" customHeight="1" x14ac:dyDescent="0.25">
      <c r="A10" s="374"/>
      <c r="B10" s="360" t="s">
        <v>62</v>
      </c>
      <c r="C10" s="361"/>
      <c r="D10" s="361"/>
      <c r="E10" s="361"/>
      <c r="F10" s="362"/>
      <c r="G10" s="388"/>
      <c r="H10" s="345"/>
      <c r="I10" s="348"/>
      <c r="J10" s="351"/>
      <c r="K10" s="354"/>
      <c r="L10" s="356"/>
      <c r="M10" s="357"/>
      <c r="N10" s="18"/>
      <c r="O10" s="15"/>
      <c r="P10" s="78"/>
    </row>
    <row r="11" spans="1:19" s="73" customFormat="1" ht="13.8" thickBot="1" x14ac:dyDescent="0.3">
      <c r="A11" s="374"/>
      <c r="B11" s="34" t="s">
        <v>15</v>
      </c>
      <c r="C11" s="35" t="s">
        <v>832</v>
      </c>
      <c r="D11" s="363" t="s">
        <v>833</v>
      </c>
      <c r="E11" s="364"/>
      <c r="F11" s="365"/>
      <c r="G11" s="389"/>
      <c r="H11" s="346"/>
      <c r="I11" s="349"/>
      <c r="J11" s="352"/>
      <c r="K11" s="355"/>
      <c r="L11" s="358"/>
      <c r="M11" s="359"/>
      <c r="N11" s="19"/>
      <c r="O11" s="15"/>
      <c r="P11" s="78"/>
    </row>
    <row r="12" spans="1:19" s="73" customFormat="1" ht="13.8" thickTop="1" x14ac:dyDescent="0.25">
      <c r="A12" s="374"/>
      <c r="B12" s="328" t="s">
        <v>20</v>
      </c>
      <c r="C12" s="330" t="s">
        <v>23</v>
      </c>
      <c r="D12" s="332" t="s">
        <v>16</v>
      </c>
      <c r="E12" s="334" t="s">
        <v>10</v>
      </c>
      <c r="F12" s="335"/>
      <c r="G12" s="338" t="s">
        <v>24</v>
      </c>
      <c r="H12" s="339"/>
      <c r="I12" s="340"/>
      <c r="J12" s="330" t="s">
        <v>25</v>
      </c>
      <c r="K12" s="390" t="s">
        <v>28</v>
      </c>
      <c r="L12" s="392" t="s">
        <v>27</v>
      </c>
      <c r="M12" s="332" t="s">
        <v>3</v>
      </c>
      <c r="N12" s="20"/>
      <c r="O12" s="78"/>
    </row>
    <row r="13" spans="1:19" s="73" customFormat="1" ht="34.5" customHeight="1" thickBot="1" x14ac:dyDescent="0.3">
      <c r="A13" s="375"/>
      <c r="B13" s="329"/>
      <c r="C13" s="331"/>
      <c r="D13" s="333"/>
      <c r="E13" s="336"/>
      <c r="F13" s="337"/>
      <c r="G13" s="341"/>
      <c r="H13" s="342"/>
      <c r="I13" s="343"/>
      <c r="J13" s="394"/>
      <c r="K13" s="391"/>
      <c r="L13" s="393"/>
      <c r="M13" s="394"/>
      <c r="N13" s="21"/>
      <c r="O13" s="78"/>
      <c r="S13" s="73" t="s">
        <v>47</v>
      </c>
    </row>
    <row r="14" spans="1:19" s="73" customFormat="1" ht="21.6" thickTop="1" thickBot="1" x14ac:dyDescent="0.3">
      <c r="A14" s="317" t="s">
        <v>7</v>
      </c>
      <c r="B14" s="76" t="s">
        <v>29</v>
      </c>
      <c r="C14" s="76" t="s">
        <v>31</v>
      </c>
      <c r="D14" s="76" t="s">
        <v>18</v>
      </c>
      <c r="E14" s="320" t="s">
        <v>33</v>
      </c>
      <c r="F14" s="320"/>
      <c r="G14" s="293" t="s">
        <v>24</v>
      </c>
      <c r="H14" s="294"/>
      <c r="I14" s="45"/>
      <c r="J14" s="52"/>
      <c r="K14" s="52"/>
      <c r="L14" s="52"/>
      <c r="M14" s="52"/>
      <c r="N14" s="2"/>
    </row>
    <row r="15" spans="1:19" s="73" customFormat="1" ht="21" customHeight="1" thickBot="1" x14ac:dyDescent="0.3">
      <c r="A15" s="318"/>
      <c r="B15" s="53" t="s">
        <v>42</v>
      </c>
      <c r="C15" s="53" t="s">
        <v>19</v>
      </c>
      <c r="D15" s="54">
        <v>40766</v>
      </c>
      <c r="E15" s="55"/>
      <c r="F15" s="56" t="s">
        <v>11</v>
      </c>
      <c r="G15" s="321" t="s">
        <v>35</v>
      </c>
      <c r="H15" s="322"/>
      <c r="I15" s="323"/>
      <c r="J15" s="40" t="s">
        <v>37</v>
      </c>
      <c r="K15" s="57"/>
      <c r="L15" s="58" t="s">
        <v>1</v>
      </c>
      <c r="M15" s="59">
        <v>280</v>
      </c>
      <c r="N15" s="2"/>
      <c r="O15" s="78"/>
    </row>
    <row r="16" spans="1:19" s="73" customFormat="1" ht="21" thickBot="1" x14ac:dyDescent="0.3">
      <c r="A16" s="318"/>
      <c r="B16" s="77" t="s">
        <v>30</v>
      </c>
      <c r="C16" s="77" t="s">
        <v>32</v>
      </c>
      <c r="D16" s="77" t="s">
        <v>17</v>
      </c>
      <c r="E16" s="324" t="s">
        <v>34</v>
      </c>
      <c r="F16" s="324"/>
      <c r="G16" s="325"/>
      <c r="H16" s="326"/>
      <c r="I16" s="327"/>
      <c r="J16" s="12" t="s">
        <v>38</v>
      </c>
      <c r="K16" s="58" t="s">
        <v>1</v>
      </c>
      <c r="L16" s="60"/>
      <c r="M16" s="61">
        <v>825</v>
      </c>
      <c r="N16" s="20"/>
    </row>
    <row r="17" spans="1:22" ht="13.8" thickBot="1" x14ac:dyDescent="0.3">
      <c r="A17" s="319"/>
      <c r="B17" s="62" t="s">
        <v>8</v>
      </c>
      <c r="C17" s="62" t="s">
        <v>9</v>
      </c>
      <c r="D17" s="54">
        <v>40767</v>
      </c>
      <c r="E17" s="63" t="s">
        <v>2</v>
      </c>
      <c r="F17" s="56" t="s">
        <v>12</v>
      </c>
      <c r="G17" s="302"/>
      <c r="H17" s="303"/>
      <c r="I17" s="304"/>
      <c r="J17" s="12" t="s">
        <v>39</v>
      </c>
      <c r="K17" s="64"/>
      <c r="L17" s="64" t="s">
        <v>1</v>
      </c>
      <c r="M17" s="65">
        <v>120</v>
      </c>
      <c r="N17" s="2"/>
      <c r="V17" s="73"/>
    </row>
    <row r="18" spans="1:22" ht="23.25" customHeight="1" thickTop="1" x14ac:dyDescent="0.25">
      <c r="A18" s="290">
        <f>1</f>
        <v>1</v>
      </c>
      <c r="B18" s="74" t="s">
        <v>29</v>
      </c>
      <c r="C18" s="74" t="s">
        <v>31</v>
      </c>
      <c r="D18" s="74" t="s">
        <v>18</v>
      </c>
      <c r="E18" s="293" t="s">
        <v>33</v>
      </c>
      <c r="F18" s="293"/>
      <c r="G18" s="309" t="s">
        <v>24</v>
      </c>
      <c r="H18" s="310"/>
      <c r="I18" s="311"/>
      <c r="J18" s="42" t="s">
        <v>0</v>
      </c>
      <c r="K18" s="43"/>
      <c r="L18" s="43"/>
      <c r="M18" s="44"/>
      <c r="N18" s="2"/>
      <c r="V18" s="48"/>
    </row>
    <row r="19" spans="1:22" ht="30.6" x14ac:dyDescent="0.25">
      <c r="A19" s="307"/>
      <c r="B19" s="7" t="s">
        <v>834</v>
      </c>
      <c r="C19" s="156" t="s">
        <v>840</v>
      </c>
      <c r="D19" s="4">
        <v>43675</v>
      </c>
      <c r="E19" s="440" t="s">
        <v>836</v>
      </c>
      <c r="F19" s="441"/>
      <c r="G19" s="295" t="s">
        <v>839</v>
      </c>
      <c r="H19" s="361"/>
      <c r="I19" s="297"/>
      <c r="J19" s="40" t="s">
        <v>37</v>
      </c>
      <c r="K19" s="40"/>
      <c r="L19" s="64" t="s">
        <v>1</v>
      </c>
      <c r="M19" s="176">
        <v>667</v>
      </c>
      <c r="N19" s="2"/>
      <c r="V19" s="49"/>
    </row>
    <row r="20" spans="1:22" ht="20.399999999999999" x14ac:dyDescent="0.25">
      <c r="A20" s="307"/>
      <c r="B20" s="75" t="s">
        <v>30</v>
      </c>
      <c r="C20" s="75" t="s">
        <v>32</v>
      </c>
      <c r="D20" s="75" t="s">
        <v>17</v>
      </c>
      <c r="E20" s="298" t="s">
        <v>34</v>
      </c>
      <c r="F20" s="298"/>
      <c r="G20" s="299"/>
      <c r="H20" s="300"/>
      <c r="I20" s="301"/>
      <c r="J20" s="12" t="s">
        <v>38</v>
      </c>
      <c r="K20" s="13"/>
      <c r="L20" s="64" t="s">
        <v>1</v>
      </c>
      <c r="M20" s="176">
        <v>481</v>
      </c>
      <c r="N20" s="2"/>
      <c r="V20" s="50"/>
    </row>
    <row r="21" spans="1:22" ht="13.8" thickBot="1" x14ac:dyDescent="0.3">
      <c r="A21" s="308"/>
      <c r="B21" s="8" t="s">
        <v>835</v>
      </c>
      <c r="C21" s="8" t="s">
        <v>837</v>
      </c>
      <c r="D21" s="80">
        <v>43679</v>
      </c>
      <c r="E21" s="10" t="s">
        <v>2</v>
      </c>
      <c r="F21" s="11" t="s">
        <v>838</v>
      </c>
      <c r="G21" s="314"/>
      <c r="H21" s="315"/>
      <c r="I21" s="316"/>
      <c r="J21" s="12" t="s">
        <v>39</v>
      </c>
      <c r="K21" s="86" t="s">
        <v>1</v>
      </c>
      <c r="L21" s="64"/>
      <c r="M21" s="177">
        <v>403.02</v>
      </c>
      <c r="N21" s="2"/>
      <c r="V21" s="50"/>
    </row>
    <row r="22" spans="1:22" ht="21.6" thickTop="1" thickBot="1" x14ac:dyDescent="0.3">
      <c r="A22" s="290">
        <f>A18+1</f>
        <v>2</v>
      </c>
      <c r="B22" s="74" t="s">
        <v>29</v>
      </c>
      <c r="C22" s="74" t="s">
        <v>31</v>
      </c>
      <c r="D22" s="74" t="s">
        <v>18</v>
      </c>
      <c r="E22" s="293" t="s">
        <v>33</v>
      </c>
      <c r="F22" s="293"/>
      <c r="G22" s="293" t="s">
        <v>24</v>
      </c>
      <c r="H22" s="294"/>
      <c r="I22" s="45"/>
      <c r="J22" s="42" t="s">
        <v>0</v>
      </c>
      <c r="K22" s="43"/>
      <c r="L22" s="43"/>
      <c r="M22" s="44"/>
      <c r="N22" s="2"/>
      <c r="V22" s="50"/>
    </row>
    <row r="23" spans="1:22" ht="13.8" thickBot="1" x14ac:dyDescent="0.3">
      <c r="A23" s="291"/>
      <c r="B23" s="7"/>
      <c r="C23" s="7"/>
      <c r="D23" s="4"/>
      <c r="E23" s="7"/>
      <c r="F23" s="7"/>
      <c r="G23" s="295"/>
      <c r="H23" s="296"/>
      <c r="I23" s="297"/>
      <c r="J23" s="40" t="s">
        <v>37</v>
      </c>
      <c r="K23" s="40"/>
      <c r="L23" s="40"/>
      <c r="M23" s="41"/>
      <c r="N23" s="2"/>
      <c r="V23" s="50"/>
    </row>
    <row r="24" spans="1:22" ht="21" thickBot="1" x14ac:dyDescent="0.3">
      <c r="A24" s="291"/>
      <c r="B24" s="75" t="s">
        <v>30</v>
      </c>
      <c r="C24" s="75" t="s">
        <v>32</v>
      </c>
      <c r="D24" s="75" t="s">
        <v>17</v>
      </c>
      <c r="E24" s="298" t="s">
        <v>34</v>
      </c>
      <c r="F24" s="298"/>
      <c r="G24" s="299"/>
      <c r="H24" s="300"/>
      <c r="I24" s="301"/>
      <c r="J24" s="12" t="s">
        <v>38</v>
      </c>
      <c r="K24" s="13"/>
      <c r="L24" s="13"/>
      <c r="M24" s="14"/>
      <c r="N24" s="2"/>
      <c r="V24" s="50"/>
    </row>
    <row r="25" spans="1:22" ht="13.8" thickBot="1" x14ac:dyDescent="0.3">
      <c r="A25" s="292"/>
      <c r="B25" s="8"/>
      <c r="C25" s="8"/>
      <c r="D25" s="9"/>
      <c r="E25" s="10" t="s">
        <v>2</v>
      </c>
      <c r="F25" s="11"/>
      <c r="G25" s="302"/>
      <c r="H25" s="303"/>
      <c r="I25" s="304"/>
      <c r="J25" s="12" t="s">
        <v>39</v>
      </c>
      <c r="K25" s="13"/>
      <c r="L25" s="13"/>
      <c r="M25" s="14"/>
      <c r="N25" s="2"/>
      <c r="V25" s="50"/>
    </row>
    <row r="26" spans="1:22" ht="21.6" thickTop="1" thickBot="1" x14ac:dyDescent="0.3">
      <c r="A26" s="290">
        <f>A22+1</f>
        <v>3</v>
      </c>
      <c r="B26" s="74" t="s">
        <v>29</v>
      </c>
      <c r="C26" s="74" t="s">
        <v>31</v>
      </c>
      <c r="D26" s="74" t="s">
        <v>18</v>
      </c>
      <c r="E26" s="293" t="s">
        <v>33</v>
      </c>
      <c r="F26" s="293"/>
      <c r="G26" s="293" t="s">
        <v>24</v>
      </c>
      <c r="H26" s="294"/>
      <c r="I26" s="45"/>
      <c r="J26" s="42" t="s">
        <v>0</v>
      </c>
      <c r="K26" s="43"/>
      <c r="L26" s="43"/>
      <c r="M26" s="44"/>
      <c r="N26" s="2"/>
      <c r="V26" s="50"/>
    </row>
    <row r="27" spans="1:22" ht="13.8" thickBot="1" x14ac:dyDescent="0.3">
      <c r="A27" s="291"/>
      <c r="B27" s="7"/>
      <c r="C27" s="7"/>
      <c r="D27" s="4"/>
      <c r="E27" s="7"/>
      <c r="F27" s="7"/>
      <c r="G27" s="295"/>
      <c r="H27" s="296"/>
      <c r="I27" s="297"/>
      <c r="J27" s="40" t="s">
        <v>37</v>
      </c>
      <c r="K27" s="40"/>
      <c r="L27" s="40"/>
      <c r="M27" s="41"/>
      <c r="N27" s="2"/>
      <c r="V27" s="50"/>
    </row>
    <row r="28" spans="1:22" ht="21" thickBot="1" x14ac:dyDescent="0.3">
      <c r="A28" s="291"/>
      <c r="B28" s="75" t="s">
        <v>30</v>
      </c>
      <c r="C28" s="75" t="s">
        <v>32</v>
      </c>
      <c r="D28" s="75" t="s">
        <v>17</v>
      </c>
      <c r="E28" s="298" t="s">
        <v>34</v>
      </c>
      <c r="F28" s="298"/>
      <c r="G28" s="299"/>
      <c r="H28" s="300"/>
      <c r="I28" s="301"/>
      <c r="J28" s="12" t="s">
        <v>38</v>
      </c>
      <c r="K28" s="13"/>
      <c r="L28" s="13"/>
      <c r="M28" s="14"/>
      <c r="N28" s="2"/>
      <c r="V28" s="50"/>
    </row>
    <row r="29" spans="1:22" ht="13.8" thickBot="1" x14ac:dyDescent="0.3">
      <c r="A29" s="292"/>
      <c r="B29" s="8"/>
      <c r="C29" s="8"/>
      <c r="D29" s="9"/>
      <c r="E29" s="10" t="s">
        <v>2</v>
      </c>
      <c r="F29" s="11"/>
      <c r="G29" s="302"/>
      <c r="H29" s="303"/>
      <c r="I29" s="304"/>
      <c r="J29" s="12" t="s">
        <v>39</v>
      </c>
      <c r="K29" s="13"/>
      <c r="L29" s="13"/>
      <c r="M29" s="14"/>
      <c r="N29" s="2"/>
      <c r="V29" s="50"/>
    </row>
    <row r="30" spans="1:22" ht="21.6" thickTop="1" thickBot="1" x14ac:dyDescent="0.3">
      <c r="A30" s="290">
        <f t="shared" ref="A30" si="0">A26+1</f>
        <v>4</v>
      </c>
      <c r="B30" s="74" t="s">
        <v>29</v>
      </c>
      <c r="C30" s="74" t="s">
        <v>31</v>
      </c>
      <c r="D30" s="74" t="s">
        <v>18</v>
      </c>
      <c r="E30" s="293" t="s">
        <v>33</v>
      </c>
      <c r="F30" s="293"/>
      <c r="G30" s="293" t="s">
        <v>24</v>
      </c>
      <c r="H30" s="294"/>
      <c r="I30" s="45"/>
      <c r="J30" s="42" t="s">
        <v>0</v>
      </c>
      <c r="K30" s="43"/>
      <c r="L30" s="43"/>
      <c r="M30" s="44"/>
      <c r="N30" s="2"/>
      <c r="V30" s="50"/>
    </row>
    <row r="31" spans="1:22" ht="13.8" thickBot="1" x14ac:dyDescent="0.3">
      <c r="A31" s="291"/>
      <c r="B31" s="7"/>
      <c r="C31" s="7"/>
      <c r="D31" s="4"/>
      <c r="E31" s="7"/>
      <c r="F31" s="7"/>
      <c r="G31" s="295"/>
      <c r="H31" s="296"/>
      <c r="I31" s="297"/>
      <c r="J31" s="40" t="s">
        <v>37</v>
      </c>
      <c r="K31" s="40"/>
      <c r="L31" s="40"/>
      <c r="M31" s="41"/>
      <c r="N31" s="2"/>
      <c r="V31" s="50"/>
    </row>
    <row r="32" spans="1:22" ht="21" thickBot="1" x14ac:dyDescent="0.3">
      <c r="A32" s="291"/>
      <c r="B32" s="75" t="s">
        <v>30</v>
      </c>
      <c r="C32" s="75" t="s">
        <v>32</v>
      </c>
      <c r="D32" s="75" t="s">
        <v>17</v>
      </c>
      <c r="E32" s="298" t="s">
        <v>34</v>
      </c>
      <c r="F32" s="298"/>
      <c r="G32" s="299"/>
      <c r="H32" s="300"/>
      <c r="I32" s="301"/>
      <c r="J32" s="12" t="s">
        <v>38</v>
      </c>
      <c r="K32" s="13"/>
      <c r="L32" s="13"/>
      <c r="M32" s="14"/>
      <c r="N32" s="2"/>
      <c r="V32" s="50"/>
    </row>
    <row r="33" spans="1:22" ht="13.8" thickBot="1" x14ac:dyDescent="0.3">
      <c r="A33" s="292"/>
      <c r="B33" s="8"/>
      <c r="C33" s="8"/>
      <c r="D33" s="9"/>
      <c r="E33" s="10" t="s">
        <v>2</v>
      </c>
      <c r="F33" s="11"/>
      <c r="G33" s="302"/>
      <c r="H33" s="303"/>
      <c r="I33" s="304"/>
      <c r="J33" s="12" t="s">
        <v>39</v>
      </c>
      <c r="K33" s="13"/>
      <c r="L33" s="13"/>
      <c r="M33" s="14"/>
      <c r="N33" s="2"/>
      <c r="V33" s="50"/>
    </row>
    <row r="34" spans="1:22" ht="21.6" thickTop="1" thickBot="1" x14ac:dyDescent="0.3">
      <c r="A34" s="290">
        <f t="shared" ref="A34" si="1">A30+1</f>
        <v>5</v>
      </c>
      <c r="B34" s="74" t="s">
        <v>29</v>
      </c>
      <c r="C34" s="74" t="s">
        <v>31</v>
      </c>
      <c r="D34" s="74" t="s">
        <v>18</v>
      </c>
      <c r="E34" s="293" t="s">
        <v>33</v>
      </c>
      <c r="F34" s="293"/>
      <c r="G34" s="293" t="s">
        <v>24</v>
      </c>
      <c r="H34" s="294"/>
      <c r="I34" s="45"/>
      <c r="J34" s="42" t="s">
        <v>0</v>
      </c>
      <c r="K34" s="43"/>
      <c r="L34" s="43"/>
      <c r="M34" s="44"/>
      <c r="N34" s="2"/>
      <c r="V34" s="50"/>
    </row>
    <row r="35" spans="1:22" ht="13.8" thickBot="1" x14ac:dyDescent="0.3">
      <c r="A35" s="291"/>
      <c r="B35" s="7"/>
      <c r="C35" s="7"/>
      <c r="D35" s="4"/>
      <c r="E35" s="7"/>
      <c r="F35" s="7"/>
      <c r="G35" s="295"/>
      <c r="H35" s="296"/>
      <c r="I35" s="297"/>
      <c r="J35" s="40" t="s">
        <v>37</v>
      </c>
      <c r="K35" s="40"/>
      <c r="L35" s="40"/>
      <c r="M35" s="41"/>
      <c r="N35" s="2"/>
      <c r="V35" s="50"/>
    </row>
    <row r="36" spans="1:22" ht="21" thickBot="1" x14ac:dyDescent="0.3">
      <c r="A36" s="291"/>
      <c r="B36" s="75" t="s">
        <v>30</v>
      </c>
      <c r="C36" s="75" t="s">
        <v>32</v>
      </c>
      <c r="D36" s="75" t="s">
        <v>17</v>
      </c>
      <c r="E36" s="298" t="s">
        <v>34</v>
      </c>
      <c r="F36" s="298"/>
      <c r="G36" s="299"/>
      <c r="H36" s="300"/>
      <c r="I36" s="301"/>
      <c r="J36" s="12" t="s">
        <v>38</v>
      </c>
      <c r="K36" s="13"/>
      <c r="L36" s="13"/>
      <c r="M36" s="14"/>
      <c r="N36" s="2"/>
      <c r="V36" s="50"/>
    </row>
    <row r="37" spans="1:22" ht="13.8" thickBot="1" x14ac:dyDescent="0.3">
      <c r="A37" s="292"/>
      <c r="B37" s="8"/>
      <c r="C37" s="8"/>
      <c r="D37" s="9"/>
      <c r="E37" s="10" t="s">
        <v>2</v>
      </c>
      <c r="F37" s="11"/>
      <c r="G37" s="302"/>
      <c r="H37" s="303"/>
      <c r="I37" s="304"/>
      <c r="J37" s="12" t="s">
        <v>39</v>
      </c>
      <c r="K37" s="13"/>
      <c r="L37" s="13"/>
      <c r="M37" s="14"/>
      <c r="N37" s="2"/>
      <c r="V37" s="50"/>
    </row>
    <row r="38" spans="1:22" ht="21.6" thickTop="1" thickBot="1" x14ac:dyDescent="0.3">
      <c r="A38" s="290">
        <f t="shared" ref="A38" si="2">A34+1</f>
        <v>6</v>
      </c>
      <c r="B38" s="74" t="s">
        <v>29</v>
      </c>
      <c r="C38" s="74" t="s">
        <v>31</v>
      </c>
      <c r="D38" s="74" t="s">
        <v>18</v>
      </c>
      <c r="E38" s="293" t="s">
        <v>33</v>
      </c>
      <c r="F38" s="293"/>
      <c r="G38" s="293" t="s">
        <v>24</v>
      </c>
      <c r="H38" s="294"/>
      <c r="I38" s="45"/>
      <c r="J38" s="42" t="s">
        <v>0</v>
      </c>
      <c r="K38" s="43"/>
      <c r="L38" s="43"/>
      <c r="M38" s="44"/>
      <c r="N38" s="2"/>
      <c r="V38" s="50"/>
    </row>
    <row r="39" spans="1:22" ht="13.8" thickBot="1" x14ac:dyDescent="0.3">
      <c r="A39" s="291"/>
      <c r="B39" s="7"/>
      <c r="C39" s="7"/>
      <c r="D39" s="4"/>
      <c r="E39" s="7"/>
      <c r="F39" s="7"/>
      <c r="G39" s="295"/>
      <c r="H39" s="296"/>
      <c r="I39" s="297"/>
      <c r="J39" s="40" t="s">
        <v>37</v>
      </c>
      <c r="K39" s="40"/>
      <c r="L39" s="40"/>
      <c r="M39" s="41"/>
      <c r="N39" s="2"/>
      <c r="V39" s="50"/>
    </row>
    <row r="40" spans="1:22" ht="21" thickBot="1" x14ac:dyDescent="0.3">
      <c r="A40" s="291"/>
      <c r="B40" s="75" t="s">
        <v>30</v>
      </c>
      <c r="C40" s="75" t="s">
        <v>32</v>
      </c>
      <c r="D40" s="75" t="s">
        <v>17</v>
      </c>
      <c r="E40" s="298" t="s">
        <v>34</v>
      </c>
      <c r="F40" s="298"/>
      <c r="G40" s="299"/>
      <c r="H40" s="300"/>
      <c r="I40" s="301"/>
      <c r="J40" s="12" t="s">
        <v>38</v>
      </c>
      <c r="K40" s="13"/>
      <c r="L40" s="13"/>
      <c r="M40" s="14"/>
      <c r="N40" s="2"/>
      <c r="V40" s="50"/>
    </row>
    <row r="41" spans="1:22" ht="13.8" thickBot="1" x14ac:dyDescent="0.3">
      <c r="A41" s="292"/>
      <c r="B41" s="8"/>
      <c r="C41" s="8"/>
      <c r="D41" s="9"/>
      <c r="E41" s="10" t="s">
        <v>2</v>
      </c>
      <c r="F41" s="11"/>
      <c r="G41" s="302"/>
      <c r="H41" s="303"/>
      <c r="I41" s="304"/>
      <c r="J41" s="12" t="s">
        <v>39</v>
      </c>
      <c r="K41" s="13"/>
      <c r="L41" s="13"/>
      <c r="M41" s="14"/>
      <c r="N41" s="2"/>
      <c r="V41" s="50"/>
    </row>
    <row r="42" spans="1:22" ht="21.6" thickTop="1" thickBot="1" x14ac:dyDescent="0.3">
      <c r="A42" s="290">
        <f t="shared" ref="A42" si="3">A38+1</f>
        <v>7</v>
      </c>
      <c r="B42" s="74" t="s">
        <v>29</v>
      </c>
      <c r="C42" s="74" t="s">
        <v>31</v>
      </c>
      <c r="D42" s="74" t="s">
        <v>18</v>
      </c>
      <c r="E42" s="293" t="s">
        <v>33</v>
      </c>
      <c r="F42" s="293"/>
      <c r="G42" s="293" t="s">
        <v>24</v>
      </c>
      <c r="H42" s="294"/>
      <c r="I42" s="45"/>
      <c r="J42" s="42" t="s">
        <v>0</v>
      </c>
      <c r="K42" s="43"/>
      <c r="L42" s="43"/>
      <c r="M42" s="44"/>
      <c r="N42" s="2"/>
      <c r="V42" s="50"/>
    </row>
    <row r="43" spans="1:22" ht="13.8" thickBot="1" x14ac:dyDescent="0.3">
      <c r="A43" s="291"/>
      <c r="B43" s="7"/>
      <c r="C43" s="7"/>
      <c r="D43" s="4"/>
      <c r="E43" s="7"/>
      <c r="F43" s="7"/>
      <c r="G43" s="295"/>
      <c r="H43" s="296"/>
      <c r="I43" s="297"/>
      <c r="J43" s="40" t="s">
        <v>37</v>
      </c>
      <c r="K43" s="40"/>
      <c r="L43" s="40"/>
      <c r="M43" s="41"/>
      <c r="N43" s="2"/>
      <c r="V43" s="50"/>
    </row>
    <row r="44" spans="1:22" ht="21" thickBot="1" x14ac:dyDescent="0.3">
      <c r="A44" s="291"/>
      <c r="B44" s="75" t="s">
        <v>30</v>
      </c>
      <c r="C44" s="75" t="s">
        <v>32</v>
      </c>
      <c r="D44" s="75" t="s">
        <v>17</v>
      </c>
      <c r="E44" s="298" t="s">
        <v>34</v>
      </c>
      <c r="F44" s="298"/>
      <c r="G44" s="299"/>
      <c r="H44" s="300"/>
      <c r="I44" s="301"/>
      <c r="J44" s="12" t="s">
        <v>38</v>
      </c>
      <c r="K44" s="13"/>
      <c r="L44" s="13"/>
      <c r="M44" s="14"/>
      <c r="N44" s="2"/>
      <c r="V44" s="50"/>
    </row>
    <row r="45" spans="1:22" ht="13.8" thickBot="1" x14ac:dyDescent="0.3">
      <c r="A45" s="292"/>
      <c r="B45" s="8"/>
      <c r="C45" s="8"/>
      <c r="D45" s="9"/>
      <c r="E45" s="10" t="s">
        <v>2</v>
      </c>
      <c r="F45" s="11"/>
      <c r="G45" s="302"/>
      <c r="H45" s="303"/>
      <c r="I45" s="304"/>
      <c r="J45" s="12" t="s">
        <v>39</v>
      </c>
      <c r="K45" s="13"/>
      <c r="L45" s="13"/>
      <c r="M45" s="14"/>
      <c r="N45" s="2"/>
      <c r="V45" s="50"/>
    </row>
    <row r="46" spans="1:22" ht="21.6" thickTop="1" thickBot="1" x14ac:dyDescent="0.3">
      <c r="A46" s="290">
        <f t="shared" ref="A46" si="4">A42+1</f>
        <v>8</v>
      </c>
      <c r="B46" s="74" t="s">
        <v>29</v>
      </c>
      <c r="C46" s="74" t="s">
        <v>31</v>
      </c>
      <c r="D46" s="74" t="s">
        <v>18</v>
      </c>
      <c r="E46" s="293" t="s">
        <v>33</v>
      </c>
      <c r="F46" s="293"/>
      <c r="G46" s="293" t="s">
        <v>24</v>
      </c>
      <c r="H46" s="294"/>
      <c r="I46" s="45"/>
      <c r="J46" s="42" t="s">
        <v>0</v>
      </c>
      <c r="K46" s="43"/>
      <c r="L46" s="43"/>
      <c r="M46" s="44"/>
      <c r="N46" s="2"/>
      <c r="V46" s="50"/>
    </row>
    <row r="47" spans="1:22" ht="13.8" thickBot="1" x14ac:dyDescent="0.3">
      <c r="A47" s="291"/>
      <c r="B47" s="7"/>
      <c r="C47" s="7"/>
      <c r="D47" s="4"/>
      <c r="E47" s="7"/>
      <c r="F47" s="7"/>
      <c r="G47" s="295"/>
      <c r="H47" s="296"/>
      <c r="I47" s="297"/>
      <c r="J47" s="40" t="s">
        <v>37</v>
      </c>
      <c r="K47" s="40"/>
      <c r="L47" s="40"/>
      <c r="M47" s="41"/>
      <c r="N47" s="2"/>
      <c r="V47" s="50"/>
    </row>
    <row r="48" spans="1:22" ht="21" thickBot="1" x14ac:dyDescent="0.3">
      <c r="A48" s="291"/>
      <c r="B48" s="75" t="s">
        <v>30</v>
      </c>
      <c r="C48" s="75" t="s">
        <v>32</v>
      </c>
      <c r="D48" s="75" t="s">
        <v>17</v>
      </c>
      <c r="E48" s="298" t="s">
        <v>34</v>
      </c>
      <c r="F48" s="298"/>
      <c r="G48" s="299"/>
      <c r="H48" s="300"/>
      <c r="I48" s="301"/>
      <c r="J48" s="12" t="s">
        <v>38</v>
      </c>
      <c r="K48" s="13"/>
      <c r="L48" s="13"/>
      <c r="M48" s="14"/>
      <c r="N48" s="2"/>
      <c r="V48" s="50"/>
    </row>
    <row r="49" spans="1:22" ht="13.8" thickBot="1" x14ac:dyDescent="0.3">
      <c r="A49" s="292"/>
      <c r="B49" s="8"/>
      <c r="C49" s="8"/>
      <c r="D49" s="9"/>
      <c r="E49" s="10" t="s">
        <v>2</v>
      </c>
      <c r="F49" s="11"/>
      <c r="G49" s="302"/>
      <c r="H49" s="303"/>
      <c r="I49" s="304"/>
      <c r="J49" s="12" t="s">
        <v>39</v>
      </c>
      <c r="K49" s="13"/>
      <c r="L49" s="13"/>
      <c r="M49" s="14"/>
      <c r="N49" s="2"/>
      <c r="V49" s="50"/>
    </row>
    <row r="50" spans="1:22" ht="21.6" thickTop="1" thickBot="1" x14ac:dyDescent="0.3">
      <c r="A50" s="290">
        <f t="shared" ref="A50" si="5">A46+1</f>
        <v>9</v>
      </c>
      <c r="B50" s="74" t="s">
        <v>29</v>
      </c>
      <c r="C50" s="74" t="s">
        <v>31</v>
      </c>
      <c r="D50" s="74" t="s">
        <v>18</v>
      </c>
      <c r="E50" s="293" t="s">
        <v>33</v>
      </c>
      <c r="F50" s="293"/>
      <c r="G50" s="293" t="s">
        <v>24</v>
      </c>
      <c r="H50" s="294"/>
      <c r="I50" s="45"/>
      <c r="J50" s="42" t="s">
        <v>0</v>
      </c>
      <c r="K50" s="43"/>
      <c r="L50" s="43"/>
      <c r="M50" s="44"/>
      <c r="N50" s="2"/>
      <c r="V50" s="50"/>
    </row>
    <row r="51" spans="1:22" ht="13.8" thickBot="1" x14ac:dyDescent="0.3">
      <c r="A51" s="291"/>
      <c r="B51" s="7"/>
      <c r="C51" s="7"/>
      <c r="D51" s="4"/>
      <c r="E51" s="7"/>
      <c r="F51" s="7"/>
      <c r="G51" s="295"/>
      <c r="H51" s="296"/>
      <c r="I51" s="297"/>
      <c r="J51" s="40" t="s">
        <v>37</v>
      </c>
      <c r="K51" s="40"/>
      <c r="L51" s="40"/>
      <c r="M51" s="41"/>
      <c r="N51" s="2"/>
      <c r="V51" s="50"/>
    </row>
    <row r="52" spans="1:22" ht="21" thickBot="1" x14ac:dyDescent="0.3">
      <c r="A52" s="291"/>
      <c r="B52" s="75" t="s">
        <v>30</v>
      </c>
      <c r="C52" s="75" t="s">
        <v>32</v>
      </c>
      <c r="D52" s="75" t="s">
        <v>17</v>
      </c>
      <c r="E52" s="298" t="s">
        <v>34</v>
      </c>
      <c r="F52" s="298"/>
      <c r="G52" s="299"/>
      <c r="H52" s="300"/>
      <c r="I52" s="301"/>
      <c r="J52" s="12" t="s">
        <v>38</v>
      </c>
      <c r="K52" s="13"/>
      <c r="L52" s="13"/>
      <c r="M52" s="14"/>
      <c r="N52" s="2"/>
      <c r="V52" s="50"/>
    </row>
    <row r="53" spans="1:22" ht="13.8" thickBot="1" x14ac:dyDescent="0.3">
      <c r="A53" s="292"/>
      <c r="B53" s="8"/>
      <c r="C53" s="8"/>
      <c r="D53" s="9"/>
      <c r="E53" s="10" t="s">
        <v>2</v>
      </c>
      <c r="F53" s="11"/>
      <c r="G53" s="302"/>
      <c r="H53" s="303"/>
      <c r="I53" s="304"/>
      <c r="J53" s="12" t="s">
        <v>39</v>
      </c>
      <c r="K53" s="13"/>
      <c r="L53" s="13"/>
      <c r="M53" s="14"/>
      <c r="N53" s="2"/>
      <c r="V53" s="50"/>
    </row>
    <row r="54" spans="1:22" ht="21.6" thickTop="1" thickBot="1" x14ac:dyDescent="0.3">
      <c r="A54" s="290">
        <f t="shared" ref="A54" si="6">A50+1</f>
        <v>10</v>
      </c>
      <c r="B54" s="74" t="s">
        <v>29</v>
      </c>
      <c r="C54" s="74" t="s">
        <v>31</v>
      </c>
      <c r="D54" s="74" t="s">
        <v>18</v>
      </c>
      <c r="E54" s="293" t="s">
        <v>33</v>
      </c>
      <c r="F54" s="293"/>
      <c r="G54" s="293" t="s">
        <v>24</v>
      </c>
      <c r="H54" s="294"/>
      <c r="I54" s="45"/>
      <c r="J54" s="42" t="s">
        <v>0</v>
      </c>
      <c r="K54" s="43"/>
      <c r="L54" s="43"/>
      <c r="M54" s="44"/>
      <c r="N54" s="2"/>
      <c r="V54" s="50"/>
    </row>
    <row r="55" spans="1:22" ht="13.8" thickBot="1" x14ac:dyDescent="0.3">
      <c r="A55" s="291"/>
      <c r="B55" s="7"/>
      <c r="C55" s="7"/>
      <c r="D55" s="4"/>
      <c r="E55" s="7"/>
      <c r="F55" s="7"/>
      <c r="G55" s="295"/>
      <c r="H55" s="296"/>
      <c r="I55" s="297"/>
      <c r="J55" s="40" t="s">
        <v>37</v>
      </c>
      <c r="K55" s="40"/>
      <c r="L55" s="40"/>
      <c r="M55" s="41"/>
      <c r="N55" s="2"/>
      <c r="P55" s="1"/>
      <c r="V55" s="50"/>
    </row>
    <row r="56" spans="1:22" ht="21" thickBot="1" x14ac:dyDescent="0.3">
      <c r="A56" s="291"/>
      <c r="B56" s="75" t="s">
        <v>30</v>
      </c>
      <c r="C56" s="75" t="s">
        <v>32</v>
      </c>
      <c r="D56" s="75" t="s">
        <v>17</v>
      </c>
      <c r="E56" s="298" t="s">
        <v>34</v>
      </c>
      <c r="F56" s="298"/>
      <c r="G56" s="299"/>
      <c r="H56" s="300"/>
      <c r="I56" s="301"/>
      <c r="J56" s="12" t="s">
        <v>38</v>
      </c>
      <c r="K56" s="13"/>
      <c r="L56" s="13"/>
      <c r="M56" s="14"/>
      <c r="N56" s="2"/>
      <c r="V56" s="50"/>
    </row>
    <row r="57" spans="1:22" s="1" customFormat="1" ht="13.8" thickBot="1" x14ac:dyDescent="0.3">
      <c r="A57" s="292"/>
      <c r="B57" s="8"/>
      <c r="C57" s="8"/>
      <c r="D57" s="9"/>
      <c r="E57" s="10" t="s">
        <v>2</v>
      </c>
      <c r="F57" s="11"/>
      <c r="G57" s="302"/>
      <c r="H57" s="303"/>
      <c r="I57" s="304"/>
      <c r="J57" s="12" t="s">
        <v>39</v>
      </c>
      <c r="K57" s="13"/>
      <c r="L57" s="13"/>
      <c r="M57" s="14"/>
      <c r="N57" s="3"/>
      <c r="P57" s="73"/>
      <c r="Q57" s="73"/>
      <c r="V57" s="50"/>
    </row>
    <row r="58" spans="1:22" ht="21.6" thickTop="1" thickBot="1" x14ac:dyDescent="0.3">
      <c r="A58" s="290">
        <f t="shared" ref="A58" si="7">A54+1</f>
        <v>11</v>
      </c>
      <c r="B58" s="74" t="s">
        <v>29</v>
      </c>
      <c r="C58" s="74" t="s">
        <v>31</v>
      </c>
      <c r="D58" s="74" t="s">
        <v>18</v>
      </c>
      <c r="E58" s="293" t="s">
        <v>33</v>
      </c>
      <c r="F58" s="293"/>
      <c r="G58" s="293" t="s">
        <v>24</v>
      </c>
      <c r="H58" s="294"/>
      <c r="I58" s="45"/>
      <c r="J58" s="42" t="s">
        <v>0</v>
      </c>
      <c r="K58" s="43"/>
      <c r="L58" s="43"/>
      <c r="M58" s="44"/>
      <c r="N58" s="2"/>
      <c r="V58" s="50"/>
    </row>
    <row r="59" spans="1:22" ht="13.8" thickBot="1" x14ac:dyDescent="0.3">
      <c r="A59" s="291"/>
      <c r="B59" s="7"/>
      <c r="C59" s="7"/>
      <c r="D59" s="4"/>
      <c r="E59" s="7"/>
      <c r="F59" s="7"/>
      <c r="G59" s="295"/>
      <c r="H59" s="296"/>
      <c r="I59" s="297"/>
      <c r="J59" s="40" t="s">
        <v>37</v>
      </c>
      <c r="K59" s="40"/>
      <c r="L59" s="40"/>
      <c r="M59" s="41"/>
      <c r="N59" s="2"/>
      <c r="V59" s="50"/>
    </row>
    <row r="60" spans="1:22" ht="21" thickBot="1" x14ac:dyDescent="0.3">
      <c r="A60" s="291"/>
      <c r="B60" s="75" t="s">
        <v>30</v>
      </c>
      <c r="C60" s="75" t="s">
        <v>32</v>
      </c>
      <c r="D60" s="75" t="s">
        <v>17</v>
      </c>
      <c r="E60" s="298" t="s">
        <v>34</v>
      </c>
      <c r="F60" s="298"/>
      <c r="G60" s="299"/>
      <c r="H60" s="300"/>
      <c r="I60" s="301"/>
      <c r="J60" s="12" t="s">
        <v>38</v>
      </c>
      <c r="K60" s="13"/>
      <c r="L60" s="13"/>
      <c r="M60" s="14"/>
      <c r="N60" s="2"/>
      <c r="V60" s="50"/>
    </row>
    <row r="61" spans="1:22" ht="13.8" thickBot="1" x14ac:dyDescent="0.3">
      <c r="A61" s="292"/>
      <c r="B61" s="8"/>
      <c r="C61" s="8"/>
      <c r="D61" s="9"/>
      <c r="E61" s="10" t="s">
        <v>2</v>
      </c>
      <c r="F61" s="11"/>
      <c r="G61" s="302"/>
      <c r="H61" s="303"/>
      <c r="I61" s="304"/>
      <c r="J61" s="12" t="s">
        <v>39</v>
      </c>
      <c r="K61" s="13"/>
      <c r="L61" s="13"/>
      <c r="M61" s="14"/>
      <c r="N61" s="2"/>
      <c r="V61" s="50"/>
    </row>
    <row r="62" spans="1:22" ht="21.6" thickTop="1" thickBot="1" x14ac:dyDescent="0.3">
      <c r="A62" s="290">
        <f t="shared" ref="A62" si="8">A58+1</f>
        <v>12</v>
      </c>
      <c r="B62" s="74" t="s">
        <v>29</v>
      </c>
      <c r="C62" s="74" t="s">
        <v>31</v>
      </c>
      <c r="D62" s="74" t="s">
        <v>18</v>
      </c>
      <c r="E62" s="293" t="s">
        <v>33</v>
      </c>
      <c r="F62" s="293"/>
      <c r="G62" s="293" t="s">
        <v>24</v>
      </c>
      <c r="H62" s="294"/>
      <c r="I62" s="45"/>
      <c r="J62" s="42" t="s">
        <v>0</v>
      </c>
      <c r="K62" s="43"/>
      <c r="L62" s="43"/>
      <c r="M62" s="44"/>
      <c r="N62" s="2"/>
      <c r="V62" s="50"/>
    </row>
    <row r="63" spans="1:22" ht="13.8" thickBot="1" x14ac:dyDescent="0.3">
      <c r="A63" s="291"/>
      <c r="B63" s="7"/>
      <c r="C63" s="7"/>
      <c r="D63" s="4"/>
      <c r="E63" s="7"/>
      <c r="F63" s="7"/>
      <c r="G63" s="295"/>
      <c r="H63" s="296"/>
      <c r="I63" s="297"/>
      <c r="J63" s="40" t="s">
        <v>37</v>
      </c>
      <c r="K63" s="40"/>
      <c r="L63" s="40"/>
      <c r="M63" s="41"/>
      <c r="N63" s="2"/>
      <c r="V63" s="50"/>
    </row>
    <row r="64" spans="1:22" ht="21" thickBot="1" x14ac:dyDescent="0.3">
      <c r="A64" s="291"/>
      <c r="B64" s="75" t="s">
        <v>30</v>
      </c>
      <c r="C64" s="75" t="s">
        <v>32</v>
      </c>
      <c r="D64" s="75" t="s">
        <v>17</v>
      </c>
      <c r="E64" s="298" t="s">
        <v>34</v>
      </c>
      <c r="F64" s="298"/>
      <c r="G64" s="299"/>
      <c r="H64" s="300"/>
      <c r="I64" s="301"/>
      <c r="J64" s="12" t="s">
        <v>38</v>
      </c>
      <c r="K64" s="13"/>
      <c r="L64" s="13"/>
      <c r="M64" s="14"/>
      <c r="N64" s="2"/>
      <c r="V64" s="50"/>
    </row>
    <row r="65" spans="1:22" ht="13.8" thickBot="1" x14ac:dyDescent="0.3">
      <c r="A65" s="292"/>
      <c r="B65" s="8"/>
      <c r="C65" s="8"/>
      <c r="D65" s="9"/>
      <c r="E65" s="10" t="s">
        <v>2</v>
      </c>
      <c r="F65" s="11"/>
      <c r="G65" s="302"/>
      <c r="H65" s="303"/>
      <c r="I65" s="304"/>
      <c r="J65" s="12" t="s">
        <v>39</v>
      </c>
      <c r="K65" s="13"/>
      <c r="L65" s="13"/>
      <c r="M65" s="14"/>
      <c r="N65" s="2"/>
      <c r="V65" s="50"/>
    </row>
    <row r="66" spans="1:22" ht="21.6" thickTop="1" thickBot="1" x14ac:dyDescent="0.3">
      <c r="A66" s="290">
        <f t="shared" ref="A66" si="9">A62+1</f>
        <v>13</v>
      </c>
      <c r="B66" s="74" t="s">
        <v>29</v>
      </c>
      <c r="C66" s="74" t="s">
        <v>31</v>
      </c>
      <c r="D66" s="74" t="s">
        <v>18</v>
      </c>
      <c r="E66" s="293" t="s">
        <v>33</v>
      </c>
      <c r="F66" s="293"/>
      <c r="G66" s="293" t="s">
        <v>24</v>
      </c>
      <c r="H66" s="294"/>
      <c r="I66" s="45"/>
      <c r="J66" s="42" t="s">
        <v>0</v>
      </c>
      <c r="K66" s="43"/>
      <c r="L66" s="43"/>
      <c r="M66" s="44"/>
      <c r="N66" s="2"/>
      <c r="V66" s="50"/>
    </row>
    <row r="67" spans="1:22" ht="13.8" thickBot="1" x14ac:dyDescent="0.3">
      <c r="A67" s="291"/>
      <c r="B67" s="7"/>
      <c r="C67" s="7"/>
      <c r="D67" s="4"/>
      <c r="E67" s="7"/>
      <c r="F67" s="7"/>
      <c r="G67" s="295"/>
      <c r="H67" s="296"/>
      <c r="I67" s="297"/>
      <c r="J67" s="40" t="s">
        <v>37</v>
      </c>
      <c r="K67" s="40"/>
      <c r="L67" s="40"/>
      <c r="M67" s="41"/>
      <c r="N67" s="2"/>
      <c r="V67" s="50"/>
    </row>
    <row r="68" spans="1:22" ht="21" thickBot="1" x14ac:dyDescent="0.3">
      <c r="A68" s="291"/>
      <c r="B68" s="75" t="s">
        <v>30</v>
      </c>
      <c r="C68" s="75" t="s">
        <v>32</v>
      </c>
      <c r="D68" s="75" t="s">
        <v>17</v>
      </c>
      <c r="E68" s="298" t="s">
        <v>34</v>
      </c>
      <c r="F68" s="298"/>
      <c r="G68" s="299"/>
      <c r="H68" s="300"/>
      <c r="I68" s="301"/>
      <c r="J68" s="12" t="s">
        <v>38</v>
      </c>
      <c r="K68" s="13"/>
      <c r="L68" s="13"/>
      <c r="M68" s="14"/>
      <c r="N68" s="2"/>
      <c r="V68" s="50"/>
    </row>
    <row r="69" spans="1:22" ht="13.8" thickBot="1" x14ac:dyDescent="0.3">
      <c r="A69" s="292"/>
      <c r="B69" s="8"/>
      <c r="C69" s="8"/>
      <c r="D69" s="9"/>
      <c r="E69" s="10" t="s">
        <v>2</v>
      </c>
      <c r="F69" s="11"/>
      <c r="G69" s="302"/>
      <c r="H69" s="303"/>
      <c r="I69" s="304"/>
      <c r="J69" s="12" t="s">
        <v>39</v>
      </c>
      <c r="K69" s="13"/>
      <c r="L69" s="13"/>
      <c r="M69" s="14"/>
      <c r="N69" s="2"/>
      <c r="V69" s="50"/>
    </row>
    <row r="70" spans="1:22" ht="21.6" thickTop="1" thickBot="1" x14ac:dyDescent="0.3">
      <c r="A70" s="290">
        <f t="shared" ref="A70" si="10">A66+1</f>
        <v>14</v>
      </c>
      <c r="B70" s="74" t="s">
        <v>29</v>
      </c>
      <c r="C70" s="74" t="s">
        <v>31</v>
      </c>
      <c r="D70" s="74" t="s">
        <v>18</v>
      </c>
      <c r="E70" s="293" t="s">
        <v>33</v>
      </c>
      <c r="F70" s="293"/>
      <c r="G70" s="293" t="s">
        <v>24</v>
      </c>
      <c r="H70" s="294"/>
      <c r="I70" s="45"/>
      <c r="J70" s="42" t="s">
        <v>0</v>
      </c>
      <c r="K70" s="43"/>
      <c r="L70" s="43"/>
      <c r="M70" s="44"/>
      <c r="N70" s="2"/>
      <c r="V70" s="50"/>
    </row>
    <row r="71" spans="1:22" ht="13.8" thickBot="1" x14ac:dyDescent="0.3">
      <c r="A71" s="291"/>
      <c r="B71" s="7"/>
      <c r="C71" s="7"/>
      <c r="D71" s="4"/>
      <c r="E71" s="7"/>
      <c r="F71" s="7"/>
      <c r="G71" s="295"/>
      <c r="H71" s="296"/>
      <c r="I71" s="297"/>
      <c r="J71" s="40" t="s">
        <v>37</v>
      </c>
      <c r="K71" s="40"/>
      <c r="L71" s="40"/>
      <c r="M71" s="41"/>
      <c r="N71" s="2"/>
      <c r="V71" s="51"/>
    </row>
    <row r="72" spans="1:22" ht="21" thickBot="1" x14ac:dyDescent="0.3">
      <c r="A72" s="291"/>
      <c r="B72" s="75" t="s">
        <v>30</v>
      </c>
      <c r="C72" s="75" t="s">
        <v>32</v>
      </c>
      <c r="D72" s="75" t="s">
        <v>17</v>
      </c>
      <c r="E72" s="298" t="s">
        <v>34</v>
      </c>
      <c r="F72" s="298"/>
      <c r="G72" s="299"/>
      <c r="H72" s="300"/>
      <c r="I72" s="301"/>
      <c r="J72" s="12" t="s">
        <v>38</v>
      </c>
      <c r="K72" s="13"/>
      <c r="L72" s="13"/>
      <c r="M72" s="14"/>
      <c r="N72" s="2"/>
      <c r="V72" s="50"/>
    </row>
    <row r="73" spans="1:22" ht="13.8" thickBot="1" x14ac:dyDescent="0.3">
      <c r="A73" s="292"/>
      <c r="B73" s="8"/>
      <c r="C73" s="8"/>
      <c r="D73" s="9"/>
      <c r="E73" s="10" t="s">
        <v>2</v>
      </c>
      <c r="F73" s="11"/>
      <c r="G73" s="302"/>
      <c r="H73" s="303"/>
      <c r="I73" s="304"/>
      <c r="J73" s="12" t="s">
        <v>39</v>
      </c>
      <c r="K73" s="13"/>
      <c r="L73" s="13"/>
      <c r="M73" s="14"/>
      <c r="N73" s="2"/>
      <c r="V73" s="50"/>
    </row>
    <row r="74" spans="1:22" ht="21.6" thickTop="1" thickBot="1" x14ac:dyDescent="0.3">
      <c r="A74" s="290">
        <f t="shared" ref="A74" si="11">A70+1</f>
        <v>15</v>
      </c>
      <c r="B74" s="74" t="s">
        <v>29</v>
      </c>
      <c r="C74" s="74" t="s">
        <v>31</v>
      </c>
      <c r="D74" s="74" t="s">
        <v>18</v>
      </c>
      <c r="E74" s="293" t="s">
        <v>33</v>
      </c>
      <c r="F74" s="293"/>
      <c r="G74" s="293" t="s">
        <v>24</v>
      </c>
      <c r="H74" s="294"/>
      <c r="I74" s="45"/>
      <c r="J74" s="42" t="s">
        <v>0</v>
      </c>
      <c r="K74" s="43"/>
      <c r="L74" s="43"/>
      <c r="M74" s="44"/>
      <c r="N74" s="2"/>
      <c r="V74" s="50"/>
    </row>
    <row r="75" spans="1:22" ht="13.8" thickBot="1" x14ac:dyDescent="0.3">
      <c r="A75" s="291"/>
      <c r="B75" s="7"/>
      <c r="C75" s="7"/>
      <c r="D75" s="4"/>
      <c r="E75" s="7"/>
      <c r="F75" s="7"/>
      <c r="G75" s="295"/>
      <c r="H75" s="296"/>
      <c r="I75" s="297"/>
      <c r="J75" s="40" t="s">
        <v>37</v>
      </c>
      <c r="K75" s="40"/>
      <c r="L75" s="40"/>
      <c r="M75" s="41"/>
      <c r="N75" s="2"/>
      <c r="V75" s="50"/>
    </row>
    <row r="76" spans="1:22" ht="21" thickBot="1" x14ac:dyDescent="0.3">
      <c r="A76" s="291"/>
      <c r="B76" s="75" t="s">
        <v>30</v>
      </c>
      <c r="C76" s="75" t="s">
        <v>32</v>
      </c>
      <c r="D76" s="75" t="s">
        <v>17</v>
      </c>
      <c r="E76" s="298" t="s">
        <v>34</v>
      </c>
      <c r="F76" s="298"/>
      <c r="G76" s="299"/>
      <c r="H76" s="300"/>
      <c r="I76" s="301"/>
      <c r="J76" s="12" t="s">
        <v>38</v>
      </c>
      <c r="K76" s="13"/>
      <c r="L76" s="13"/>
      <c r="M76" s="14"/>
      <c r="N76" s="2"/>
      <c r="V76" s="50"/>
    </row>
    <row r="77" spans="1:22" ht="13.8" thickBot="1" x14ac:dyDescent="0.3">
      <c r="A77" s="292"/>
      <c r="B77" s="8"/>
      <c r="C77" s="8"/>
      <c r="D77" s="9"/>
      <c r="E77" s="10" t="s">
        <v>2</v>
      </c>
      <c r="F77" s="11"/>
      <c r="G77" s="302"/>
      <c r="H77" s="303"/>
      <c r="I77" s="304"/>
      <c r="J77" s="12" t="s">
        <v>39</v>
      </c>
      <c r="K77" s="13"/>
      <c r="L77" s="13"/>
      <c r="M77" s="14"/>
      <c r="N77" s="2"/>
      <c r="V77" s="50"/>
    </row>
    <row r="78" spans="1:22" ht="21.6" thickTop="1" thickBot="1" x14ac:dyDescent="0.3">
      <c r="A78" s="290">
        <f t="shared" ref="A78" si="12">A74+1</f>
        <v>16</v>
      </c>
      <c r="B78" s="74" t="s">
        <v>29</v>
      </c>
      <c r="C78" s="74" t="s">
        <v>31</v>
      </c>
      <c r="D78" s="74" t="s">
        <v>18</v>
      </c>
      <c r="E78" s="293" t="s">
        <v>33</v>
      </c>
      <c r="F78" s="293"/>
      <c r="G78" s="293" t="s">
        <v>24</v>
      </c>
      <c r="H78" s="294"/>
      <c r="I78" s="45"/>
      <c r="J78" s="42" t="s">
        <v>0</v>
      </c>
      <c r="K78" s="43"/>
      <c r="L78" s="43"/>
      <c r="M78" s="44"/>
      <c r="N78" s="2"/>
      <c r="V78" s="50"/>
    </row>
    <row r="79" spans="1:22" ht="13.8" thickBot="1" x14ac:dyDescent="0.3">
      <c r="A79" s="291"/>
      <c r="B79" s="7"/>
      <c r="C79" s="7"/>
      <c r="D79" s="4"/>
      <c r="E79" s="7"/>
      <c r="F79" s="7"/>
      <c r="G79" s="295"/>
      <c r="H79" s="296"/>
      <c r="I79" s="297"/>
      <c r="J79" s="40" t="s">
        <v>37</v>
      </c>
      <c r="K79" s="40"/>
      <c r="L79" s="40"/>
      <c r="M79" s="41"/>
      <c r="N79" s="2"/>
      <c r="V79" s="50"/>
    </row>
    <row r="80" spans="1:22" ht="21" thickBot="1" x14ac:dyDescent="0.3">
      <c r="A80" s="291"/>
      <c r="B80" s="75" t="s">
        <v>30</v>
      </c>
      <c r="C80" s="75" t="s">
        <v>32</v>
      </c>
      <c r="D80" s="75" t="s">
        <v>17</v>
      </c>
      <c r="E80" s="298" t="s">
        <v>34</v>
      </c>
      <c r="F80" s="298"/>
      <c r="G80" s="299"/>
      <c r="H80" s="300"/>
      <c r="I80" s="301"/>
      <c r="J80" s="12" t="s">
        <v>38</v>
      </c>
      <c r="K80" s="13"/>
      <c r="L80" s="13"/>
      <c r="M80" s="14"/>
      <c r="N80" s="2"/>
      <c r="V80" s="50"/>
    </row>
    <row r="81" spans="1:22" ht="13.8" thickBot="1" x14ac:dyDescent="0.3">
      <c r="A81" s="292"/>
      <c r="B81" s="8"/>
      <c r="C81" s="8"/>
      <c r="D81" s="9"/>
      <c r="E81" s="10" t="s">
        <v>2</v>
      </c>
      <c r="F81" s="11"/>
      <c r="G81" s="302"/>
      <c r="H81" s="303"/>
      <c r="I81" s="304"/>
      <c r="J81" s="12" t="s">
        <v>39</v>
      </c>
      <c r="K81" s="13"/>
      <c r="L81" s="13"/>
      <c r="M81" s="14"/>
      <c r="N81" s="2"/>
      <c r="V81" s="50"/>
    </row>
    <row r="82" spans="1:22" ht="21.6" thickTop="1" thickBot="1" x14ac:dyDescent="0.3">
      <c r="A82" s="290">
        <f t="shared" ref="A82" si="13">A78+1</f>
        <v>17</v>
      </c>
      <c r="B82" s="74" t="s">
        <v>29</v>
      </c>
      <c r="C82" s="74" t="s">
        <v>31</v>
      </c>
      <c r="D82" s="74" t="s">
        <v>18</v>
      </c>
      <c r="E82" s="293" t="s">
        <v>33</v>
      </c>
      <c r="F82" s="293"/>
      <c r="G82" s="293" t="s">
        <v>24</v>
      </c>
      <c r="H82" s="294"/>
      <c r="I82" s="45"/>
      <c r="J82" s="42" t="s">
        <v>0</v>
      </c>
      <c r="K82" s="43"/>
      <c r="L82" s="43"/>
      <c r="M82" s="44"/>
      <c r="N82" s="2"/>
      <c r="V82" s="50"/>
    </row>
    <row r="83" spans="1:22" ht="13.8" thickBot="1" x14ac:dyDescent="0.3">
      <c r="A83" s="291"/>
      <c r="B83" s="7"/>
      <c r="C83" s="7"/>
      <c r="D83" s="4"/>
      <c r="E83" s="7"/>
      <c r="F83" s="7"/>
      <c r="G83" s="295"/>
      <c r="H83" s="296"/>
      <c r="I83" s="297"/>
      <c r="J83" s="40" t="s">
        <v>37</v>
      </c>
      <c r="K83" s="40"/>
      <c r="L83" s="40"/>
      <c r="M83" s="41"/>
      <c r="N83" s="2"/>
      <c r="V83" s="50"/>
    </row>
    <row r="84" spans="1:22" ht="21" thickBot="1" x14ac:dyDescent="0.3">
      <c r="A84" s="291"/>
      <c r="B84" s="75" t="s">
        <v>30</v>
      </c>
      <c r="C84" s="75" t="s">
        <v>32</v>
      </c>
      <c r="D84" s="75" t="s">
        <v>17</v>
      </c>
      <c r="E84" s="298" t="s">
        <v>34</v>
      </c>
      <c r="F84" s="298"/>
      <c r="G84" s="299"/>
      <c r="H84" s="300"/>
      <c r="I84" s="301"/>
      <c r="J84" s="12" t="s">
        <v>38</v>
      </c>
      <c r="K84" s="13"/>
      <c r="L84" s="13"/>
      <c r="M84" s="14"/>
      <c r="N84" s="2"/>
      <c r="V84" s="50"/>
    </row>
    <row r="85" spans="1:22" ht="13.8" thickBot="1" x14ac:dyDescent="0.3">
      <c r="A85" s="292"/>
      <c r="B85" s="8"/>
      <c r="C85" s="8"/>
      <c r="D85" s="9"/>
      <c r="E85" s="10" t="s">
        <v>2</v>
      </c>
      <c r="F85" s="11"/>
      <c r="G85" s="302"/>
      <c r="H85" s="303"/>
      <c r="I85" s="304"/>
      <c r="J85" s="12" t="s">
        <v>39</v>
      </c>
      <c r="K85" s="13"/>
      <c r="L85" s="13"/>
      <c r="M85" s="14"/>
      <c r="N85" s="2"/>
      <c r="V85" s="50"/>
    </row>
    <row r="86" spans="1:22" ht="21.6" thickTop="1" thickBot="1" x14ac:dyDescent="0.3">
      <c r="A86" s="290">
        <f t="shared" ref="A86" si="14">A82+1</f>
        <v>18</v>
      </c>
      <c r="B86" s="74" t="s">
        <v>29</v>
      </c>
      <c r="C86" s="74" t="s">
        <v>31</v>
      </c>
      <c r="D86" s="74" t="s">
        <v>18</v>
      </c>
      <c r="E86" s="293" t="s">
        <v>33</v>
      </c>
      <c r="F86" s="293"/>
      <c r="G86" s="293" t="s">
        <v>24</v>
      </c>
      <c r="H86" s="294"/>
      <c r="I86" s="45"/>
      <c r="J86" s="42" t="s">
        <v>0</v>
      </c>
      <c r="K86" s="43"/>
      <c r="L86" s="43"/>
      <c r="M86" s="44"/>
      <c r="N86" s="2"/>
      <c r="V86" s="50"/>
    </row>
    <row r="87" spans="1:22" ht="13.8" thickBot="1" x14ac:dyDescent="0.3">
      <c r="A87" s="291"/>
      <c r="B87" s="7"/>
      <c r="C87" s="7"/>
      <c r="D87" s="4"/>
      <c r="E87" s="7"/>
      <c r="F87" s="7"/>
      <c r="G87" s="295"/>
      <c r="H87" s="296"/>
      <c r="I87" s="297"/>
      <c r="J87" s="40" t="s">
        <v>37</v>
      </c>
      <c r="K87" s="40"/>
      <c r="L87" s="40"/>
      <c r="M87" s="41"/>
      <c r="N87" s="2"/>
      <c r="V87" s="50"/>
    </row>
    <row r="88" spans="1:22" ht="21" thickBot="1" x14ac:dyDescent="0.3">
      <c r="A88" s="291"/>
      <c r="B88" s="75" t="s">
        <v>30</v>
      </c>
      <c r="C88" s="75" t="s">
        <v>32</v>
      </c>
      <c r="D88" s="75" t="s">
        <v>17</v>
      </c>
      <c r="E88" s="298" t="s">
        <v>34</v>
      </c>
      <c r="F88" s="298"/>
      <c r="G88" s="299"/>
      <c r="H88" s="300"/>
      <c r="I88" s="301"/>
      <c r="J88" s="12" t="s">
        <v>38</v>
      </c>
      <c r="K88" s="13"/>
      <c r="L88" s="13"/>
      <c r="M88" s="14"/>
      <c r="N88" s="2"/>
      <c r="V88" s="50"/>
    </row>
    <row r="89" spans="1:22" ht="13.8" thickBot="1" x14ac:dyDescent="0.3">
      <c r="A89" s="292"/>
      <c r="B89" s="8"/>
      <c r="C89" s="8"/>
      <c r="D89" s="9"/>
      <c r="E89" s="10" t="s">
        <v>2</v>
      </c>
      <c r="F89" s="11"/>
      <c r="G89" s="302"/>
      <c r="H89" s="303"/>
      <c r="I89" s="304"/>
      <c r="J89" s="12" t="s">
        <v>39</v>
      </c>
      <c r="K89" s="13"/>
      <c r="L89" s="13"/>
      <c r="M89" s="14"/>
      <c r="N89" s="2"/>
      <c r="V89" s="50"/>
    </row>
    <row r="90" spans="1:22" ht="21.6" thickTop="1" thickBot="1" x14ac:dyDescent="0.3">
      <c r="A90" s="290">
        <f t="shared" ref="A90" si="15">A86+1</f>
        <v>19</v>
      </c>
      <c r="B90" s="74" t="s">
        <v>29</v>
      </c>
      <c r="C90" s="74" t="s">
        <v>31</v>
      </c>
      <c r="D90" s="74" t="s">
        <v>18</v>
      </c>
      <c r="E90" s="293" t="s">
        <v>33</v>
      </c>
      <c r="F90" s="293"/>
      <c r="G90" s="293" t="s">
        <v>24</v>
      </c>
      <c r="H90" s="294"/>
      <c r="I90" s="45"/>
      <c r="J90" s="42" t="s">
        <v>0</v>
      </c>
      <c r="K90" s="43"/>
      <c r="L90" s="43"/>
      <c r="M90" s="44"/>
      <c r="N90" s="2"/>
      <c r="V90" s="50"/>
    </row>
    <row r="91" spans="1:22" ht="13.8" thickBot="1" x14ac:dyDescent="0.3">
      <c r="A91" s="291"/>
      <c r="B91" s="7"/>
      <c r="C91" s="7"/>
      <c r="D91" s="4"/>
      <c r="E91" s="7"/>
      <c r="F91" s="7"/>
      <c r="G91" s="295"/>
      <c r="H91" s="296"/>
      <c r="I91" s="297"/>
      <c r="J91" s="40" t="s">
        <v>37</v>
      </c>
      <c r="K91" s="40"/>
      <c r="L91" s="40"/>
      <c r="M91" s="41"/>
      <c r="N91" s="2"/>
      <c r="V91" s="50"/>
    </row>
    <row r="92" spans="1:22" ht="21" thickBot="1" x14ac:dyDescent="0.3">
      <c r="A92" s="291"/>
      <c r="B92" s="75" t="s">
        <v>30</v>
      </c>
      <c r="C92" s="75" t="s">
        <v>32</v>
      </c>
      <c r="D92" s="75" t="s">
        <v>17</v>
      </c>
      <c r="E92" s="298" t="s">
        <v>34</v>
      </c>
      <c r="F92" s="298"/>
      <c r="G92" s="299"/>
      <c r="H92" s="300"/>
      <c r="I92" s="301"/>
      <c r="J92" s="12" t="s">
        <v>38</v>
      </c>
      <c r="K92" s="13"/>
      <c r="L92" s="13"/>
      <c r="M92" s="14"/>
      <c r="N92" s="2"/>
      <c r="V92" s="50"/>
    </row>
    <row r="93" spans="1:22" ht="13.8" thickBot="1" x14ac:dyDescent="0.3">
      <c r="A93" s="292"/>
      <c r="B93" s="8"/>
      <c r="C93" s="8"/>
      <c r="D93" s="9"/>
      <c r="E93" s="10" t="s">
        <v>2</v>
      </c>
      <c r="F93" s="11"/>
      <c r="G93" s="302"/>
      <c r="H93" s="303"/>
      <c r="I93" s="304"/>
      <c r="J93" s="12" t="s">
        <v>39</v>
      </c>
      <c r="K93" s="13"/>
      <c r="L93" s="13"/>
      <c r="M93" s="14"/>
      <c r="N93" s="2"/>
      <c r="V93" s="50"/>
    </row>
    <row r="94" spans="1:22" ht="21.6" thickTop="1" thickBot="1" x14ac:dyDescent="0.3">
      <c r="A94" s="290">
        <f t="shared" ref="A94" si="16">A90+1</f>
        <v>20</v>
      </c>
      <c r="B94" s="74" t="s">
        <v>29</v>
      </c>
      <c r="C94" s="74" t="s">
        <v>31</v>
      </c>
      <c r="D94" s="74" t="s">
        <v>18</v>
      </c>
      <c r="E94" s="293" t="s">
        <v>33</v>
      </c>
      <c r="F94" s="293"/>
      <c r="G94" s="293" t="s">
        <v>24</v>
      </c>
      <c r="H94" s="294"/>
      <c r="I94" s="45"/>
      <c r="J94" s="42" t="s">
        <v>0</v>
      </c>
      <c r="K94" s="43"/>
      <c r="L94" s="43"/>
      <c r="M94" s="44"/>
      <c r="N94" s="2"/>
      <c r="V94" s="50"/>
    </row>
    <row r="95" spans="1:22" ht="13.8" thickBot="1" x14ac:dyDescent="0.3">
      <c r="A95" s="291"/>
      <c r="B95" s="7"/>
      <c r="C95" s="7"/>
      <c r="D95" s="4"/>
      <c r="E95" s="7"/>
      <c r="F95" s="7"/>
      <c r="G95" s="295"/>
      <c r="H95" s="296"/>
      <c r="I95" s="297"/>
      <c r="J95" s="40" t="s">
        <v>37</v>
      </c>
      <c r="K95" s="40"/>
      <c r="L95" s="40"/>
      <c r="M95" s="41"/>
      <c r="N95" s="2"/>
      <c r="V95" s="50"/>
    </row>
    <row r="96" spans="1:22" ht="21" thickBot="1" x14ac:dyDescent="0.3">
      <c r="A96" s="291"/>
      <c r="B96" s="75" t="s">
        <v>30</v>
      </c>
      <c r="C96" s="75" t="s">
        <v>32</v>
      </c>
      <c r="D96" s="75" t="s">
        <v>17</v>
      </c>
      <c r="E96" s="298" t="s">
        <v>34</v>
      </c>
      <c r="F96" s="298"/>
      <c r="G96" s="299"/>
      <c r="H96" s="300"/>
      <c r="I96" s="301"/>
      <c r="J96" s="12" t="s">
        <v>38</v>
      </c>
      <c r="K96" s="13"/>
      <c r="L96" s="13"/>
      <c r="M96" s="14"/>
      <c r="N96" s="2"/>
      <c r="V96" s="50"/>
    </row>
    <row r="97" spans="1:22" ht="13.8" thickBot="1" x14ac:dyDescent="0.3">
      <c r="A97" s="292"/>
      <c r="B97" s="8"/>
      <c r="C97" s="8"/>
      <c r="D97" s="9"/>
      <c r="E97" s="10" t="s">
        <v>2</v>
      </c>
      <c r="F97" s="11"/>
      <c r="G97" s="302"/>
      <c r="H97" s="303"/>
      <c r="I97" s="304"/>
      <c r="J97" s="12" t="s">
        <v>39</v>
      </c>
      <c r="K97" s="13"/>
      <c r="L97" s="13"/>
      <c r="M97" s="14"/>
      <c r="N97" s="2"/>
      <c r="V97" s="50"/>
    </row>
    <row r="98" spans="1:22" ht="21.6" thickTop="1" thickBot="1" x14ac:dyDescent="0.3">
      <c r="A98" s="290">
        <f t="shared" ref="A98" si="17">A94+1</f>
        <v>21</v>
      </c>
      <c r="B98" s="74" t="s">
        <v>29</v>
      </c>
      <c r="C98" s="74" t="s">
        <v>31</v>
      </c>
      <c r="D98" s="74" t="s">
        <v>18</v>
      </c>
      <c r="E98" s="293" t="s">
        <v>33</v>
      </c>
      <c r="F98" s="293"/>
      <c r="G98" s="293" t="s">
        <v>24</v>
      </c>
      <c r="H98" s="294"/>
      <c r="I98" s="45"/>
      <c r="J98" s="42" t="s">
        <v>0</v>
      </c>
      <c r="K98" s="43"/>
      <c r="L98" s="43"/>
      <c r="M98" s="44"/>
      <c r="N98" s="2"/>
      <c r="V98" s="50"/>
    </row>
    <row r="99" spans="1:22" ht="13.8" thickBot="1" x14ac:dyDescent="0.3">
      <c r="A99" s="291"/>
      <c r="B99" s="7"/>
      <c r="C99" s="7"/>
      <c r="D99" s="4"/>
      <c r="E99" s="7"/>
      <c r="F99" s="7"/>
      <c r="G99" s="295"/>
      <c r="H99" s="296"/>
      <c r="I99" s="297"/>
      <c r="J99" s="40" t="s">
        <v>37</v>
      </c>
      <c r="K99" s="40"/>
      <c r="L99" s="40"/>
      <c r="M99" s="41"/>
      <c r="N99" s="2"/>
      <c r="V99" s="50"/>
    </row>
    <row r="100" spans="1:22" ht="21" thickBot="1" x14ac:dyDescent="0.3">
      <c r="A100" s="291"/>
      <c r="B100" s="75" t="s">
        <v>30</v>
      </c>
      <c r="C100" s="75" t="s">
        <v>32</v>
      </c>
      <c r="D100" s="75" t="s">
        <v>17</v>
      </c>
      <c r="E100" s="298" t="s">
        <v>34</v>
      </c>
      <c r="F100" s="298"/>
      <c r="G100" s="299"/>
      <c r="H100" s="300"/>
      <c r="I100" s="301"/>
      <c r="J100" s="12" t="s">
        <v>38</v>
      </c>
      <c r="K100" s="13"/>
      <c r="L100" s="13"/>
      <c r="M100" s="14"/>
      <c r="N100" s="2"/>
      <c r="V100" s="50"/>
    </row>
    <row r="101" spans="1:22" ht="13.8" thickBot="1" x14ac:dyDescent="0.3">
      <c r="A101" s="292"/>
      <c r="B101" s="8"/>
      <c r="C101" s="8"/>
      <c r="D101" s="9"/>
      <c r="E101" s="10" t="s">
        <v>2</v>
      </c>
      <c r="F101" s="11"/>
      <c r="G101" s="302"/>
      <c r="H101" s="303"/>
      <c r="I101" s="304"/>
      <c r="J101" s="12" t="s">
        <v>39</v>
      </c>
      <c r="K101" s="13"/>
      <c r="L101" s="13"/>
      <c r="M101" s="14"/>
      <c r="N101" s="2"/>
      <c r="V101" s="50"/>
    </row>
    <row r="102" spans="1:22" ht="21.6" thickTop="1" thickBot="1" x14ac:dyDescent="0.3">
      <c r="A102" s="290">
        <f t="shared" ref="A102" si="18">A98+1</f>
        <v>22</v>
      </c>
      <c r="B102" s="74" t="s">
        <v>29</v>
      </c>
      <c r="C102" s="74" t="s">
        <v>31</v>
      </c>
      <c r="D102" s="74" t="s">
        <v>18</v>
      </c>
      <c r="E102" s="293" t="s">
        <v>33</v>
      </c>
      <c r="F102" s="293"/>
      <c r="G102" s="293" t="s">
        <v>24</v>
      </c>
      <c r="H102" s="294"/>
      <c r="I102" s="45"/>
      <c r="J102" s="42" t="s">
        <v>0</v>
      </c>
      <c r="K102" s="43"/>
      <c r="L102" s="43"/>
      <c r="M102" s="44"/>
      <c r="N102" s="2"/>
      <c r="V102" s="50"/>
    </row>
    <row r="103" spans="1:22" ht="13.8" thickBot="1" x14ac:dyDescent="0.3">
      <c r="A103" s="291"/>
      <c r="B103" s="7"/>
      <c r="C103" s="7"/>
      <c r="D103" s="4"/>
      <c r="E103" s="7"/>
      <c r="F103" s="7"/>
      <c r="G103" s="295"/>
      <c r="H103" s="296"/>
      <c r="I103" s="297"/>
      <c r="J103" s="40" t="s">
        <v>37</v>
      </c>
      <c r="K103" s="40"/>
      <c r="L103" s="40"/>
      <c r="M103" s="41"/>
      <c r="N103" s="2"/>
      <c r="V103" s="50"/>
    </row>
    <row r="104" spans="1:22" ht="21" thickBot="1" x14ac:dyDescent="0.3">
      <c r="A104" s="291"/>
      <c r="B104" s="75" t="s">
        <v>30</v>
      </c>
      <c r="C104" s="75" t="s">
        <v>32</v>
      </c>
      <c r="D104" s="75" t="s">
        <v>17</v>
      </c>
      <c r="E104" s="298" t="s">
        <v>34</v>
      </c>
      <c r="F104" s="298"/>
      <c r="G104" s="299"/>
      <c r="H104" s="300"/>
      <c r="I104" s="301"/>
      <c r="J104" s="12" t="s">
        <v>38</v>
      </c>
      <c r="K104" s="13"/>
      <c r="L104" s="13"/>
      <c r="M104" s="14"/>
      <c r="N104" s="2"/>
      <c r="V104" s="50"/>
    </row>
    <row r="105" spans="1:22" ht="13.8" thickBot="1" x14ac:dyDescent="0.3">
      <c r="A105" s="292"/>
      <c r="B105" s="8"/>
      <c r="C105" s="8"/>
      <c r="D105" s="9"/>
      <c r="E105" s="10" t="s">
        <v>2</v>
      </c>
      <c r="F105" s="11"/>
      <c r="G105" s="302"/>
      <c r="H105" s="303"/>
      <c r="I105" s="304"/>
      <c r="J105" s="12" t="s">
        <v>39</v>
      </c>
      <c r="K105" s="13"/>
      <c r="L105" s="13"/>
      <c r="M105" s="14"/>
      <c r="N105" s="2"/>
      <c r="V105" s="50"/>
    </row>
    <row r="106" spans="1:22" ht="21.6" thickTop="1" thickBot="1" x14ac:dyDescent="0.3">
      <c r="A106" s="290">
        <f t="shared" ref="A106" si="19">A102+1</f>
        <v>23</v>
      </c>
      <c r="B106" s="74" t="s">
        <v>29</v>
      </c>
      <c r="C106" s="74" t="s">
        <v>31</v>
      </c>
      <c r="D106" s="74" t="s">
        <v>18</v>
      </c>
      <c r="E106" s="293" t="s">
        <v>33</v>
      </c>
      <c r="F106" s="293"/>
      <c r="G106" s="293" t="s">
        <v>24</v>
      </c>
      <c r="H106" s="294"/>
      <c r="I106" s="45"/>
      <c r="J106" s="42" t="s">
        <v>0</v>
      </c>
      <c r="K106" s="43"/>
      <c r="L106" s="43"/>
      <c r="M106" s="44"/>
      <c r="N106" s="2"/>
      <c r="V106" s="50"/>
    </row>
    <row r="107" spans="1:22" ht="13.8" thickBot="1" x14ac:dyDescent="0.3">
      <c r="A107" s="291"/>
      <c r="B107" s="7"/>
      <c r="C107" s="7"/>
      <c r="D107" s="4"/>
      <c r="E107" s="7"/>
      <c r="F107" s="7"/>
      <c r="G107" s="295"/>
      <c r="H107" s="296"/>
      <c r="I107" s="297"/>
      <c r="J107" s="40" t="s">
        <v>37</v>
      </c>
      <c r="K107" s="40"/>
      <c r="L107" s="40"/>
      <c r="M107" s="41"/>
      <c r="N107" s="2"/>
      <c r="V107" s="50"/>
    </row>
    <row r="108" spans="1:22" ht="21" thickBot="1" x14ac:dyDescent="0.3">
      <c r="A108" s="291"/>
      <c r="B108" s="75" t="s">
        <v>30</v>
      </c>
      <c r="C108" s="75" t="s">
        <v>32</v>
      </c>
      <c r="D108" s="75" t="s">
        <v>17</v>
      </c>
      <c r="E108" s="298" t="s">
        <v>34</v>
      </c>
      <c r="F108" s="298"/>
      <c r="G108" s="299"/>
      <c r="H108" s="300"/>
      <c r="I108" s="301"/>
      <c r="J108" s="12" t="s">
        <v>38</v>
      </c>
      <c r="K108" s="13"/>
      <c r="L108" s="13"/>
      <c r="M108" s="14"/>
      <c r="N108" s="2"/>
      <c r="V108" s="50"/>
    </row>
    <row r="109" spans="1:22" ht="13.8" thickBot="1" x14ac:dyDescent="0.3">
      <c r="A109" s="292"/>
      <c r="B109" s="8"/>
      <c r="C109" s="8"/>
      <c r="D109" s="9"/>
      <c r="E109" s="10" t="s">
        <v>2</v>
      </c>
      <c r="F109" s="11"/>
      <c r="G109" s="302"/>
      <c r="H109" s="303"/>
      <c r="I109" s="304"/>
      <c r="J109" s="12" t="s">
        <v>39</v>
      </c>
      <c r="K109" s="13"/>
      <c r="L109" s="13"/>
      <c r="M109" s="14"/>
      <c r="N109" s="2"/>
      <c r="V109" s="50"/>
    </row>
    <row r="110" spans="1:22" ht="21.6" thickTop="1" thickBot="1" x14ac:dyDescent="0.3">
      <c r="A110" s="290">
        <f t="shared" ref="A110" si="20">A106+1</f>
        <v>24</v>
      </c>
      <c r="B110" s="74" t="s">
        <v>29</v>
      </c>
      <c r="C110" s="74" t="s">
        <v>31</v>
      </c>
      <c r="D110" s="74" t="s">
        <v>18</v>
      </c>
      <c r="E110" s="293" t="s">
        <v>33</v>
      </c>
      <c r="F110" s="293"/>
      <c r="G110" s="293" t="s">
        <v>24</v>
      </c>
      <c r="H110" s="294"/>
      <c r="I110" s="45"/>
      <c r="J110" s="42" t="s">
        <v>0</v>
      </c>
      <c r="K110" s="43"/>
      <c r="L110" s="43"/>
      <c r="M110" s="44"/>
      <c r="N110" s="2"/>
      <c r="V110" s="50"/>
    </row>
    <row r="111" spans="1:22" ht="13.8" thickBot="1" x14ac:dyDescent="0.3">
      <c r="A111" s="291"/>
      <c r="B111" s="7"/>
      <c r="C111" s="7"/>
      <c r="D111" s="4"/>
      <c r="E111" s="7"/>
      <c r="F111" s="7"/>
      <c r="G111" s="295"/>
      <c r="H111" s="296"/>
      <c r="I111" s="297"/>
      <c r="J111" s="40" t="s">
        <v>37</v>
      </c>
      <c r="K111" s="40"/>
      <c r="L111" s="40"/>
      <c r="M111" s="41"/>
      <c r="N111" s="2"/>
      <c r="V111" s="50"/>
    </row>
    <row r="112" spans="1:22" ht="21" thickBot="1" x14ac:dyDescent="0.3">
      <c r="A112" s="291"/>
      <c r="B112" s="75" t="s">
        <v>30</v>
      </c>
      <c r="C112" s="75" t="s">
        <v>32</v>
      </c>
      <c r="D112" s="75" t="s">
        <v>17</v>
      </c>
      <c r="E112" s="298" t="s">
        <v>34</v>
      </c>
      <c r="F112" s="298"/>
      <c r="G112" s="299"/>
      <c r="H112" s="300"/>
      <c r="I112" s="301"/>
      <c r="J112" s="12" t="s">
        <v>38</v>
      </c>
      <c r="K112" s="13"/>
      <c r="L112" s="13"/>
      <c r="M112" s="14"/>
      <c r="N112" s="2"/>
      <c r="V112" s="50"/>
    </row>
    <row r="113" spans="1:22" ht="13.8" thickBot="1" x14ac:dyDescent="0.3">
      <c r="A113" s="292"/>
      <c r="B113" s="8"/>
      <c r="C113" s="8"/>
      <c r="D113" s="9"/>
      <c r="E113" s="10" t="s">
        <v>2</v>
      </c>
      <c r="F113" s="11"/>
      <c r="G113" s="302"/>
      <c r="H113" s="303"/>
      <c r="I113" s="304"/>
      <c r="J113" s="12" t="s">
        <v>39</v>
      </c>
      <c r="K113" s="13"/>
      <c r="L113" s="13"/>
      <c r="M113" s="14"/>
      <c r="N113" s="2"/>
      <c r="V113" s="50"/>
    </row>
    <row r="114" spans="1:22" ht="21.6" thickTop="1" thickBot="1" x14ac:dyDescent="0.3">
      <c r="A114" s="290">
        <f t="shared" ref="A114" si="21">A110+1</f>
        <v>25</v>
      </c>
      <c r="B114" s="74" t="s">
        <v>29</v>
      </c>
      <c r="C114" s="74" t="s">
        <v>31</v>
      </c>
      <c r="D114" s="74" t="s">
        <v>18</v>
      </c>
      <c r="E114" s="293" t="s">
        <v>33</v>
      </c>
      <c r="F114" s="293"/>
      <c r="G114" s="293" t="s">
        <v>24</v>
      </c>
      <c r="H114" s="294"/>
      <c r="I114" s="45"/>
      <c r="J114" s="42" t="s">
        <v>0</v>
      </c>
      <c r="K114" s="43"/>
      <c r="L114" s="43"/>
      <c r="M114" s="44"/>
      <c r="N114" s="2"/>
      <c r="V114" s="50"/>
    </row>
    <row r="115" spans="1:22" ht="13.8" thickBot="1" x14ac:dyDescent="0.3">
      <c r="A115" s="291"/>
      <c r="B115" s="7"/>
      <c r="C115" s="7"/>
      <c r="D115" s="4"/>
      <c r="E115" s="7"/>
      <c r="F115" s="7"/>
      <c r="G115" s="295"/>
      <c r="H115" s="296"/>
      <c r="I115" s="297"/>
      <c r="J115" s="40" t="s">
        <v>37</v>
      </c>
      <c r="K115" s="40"/>
      <c r="L115" s="40"/>
      <c r="M115" s="41"/>
      <c r="N115" s="2"/>
      <c r="V115" s="50"/>
    </row>
    <row r="116" spans="1:22" ht="21" thickBot="1" x14ac:dyDescent="0.3">
      <c r="A116" s="291"/>
      <c r="B116" s="75" t="s">
        <v>30</v>
      </c>
      <c r="C116" s="75" t="s">
        <v>32</v>
      </c>
      <c r="D116" s="75" t="s">
        <v>17</v>
      </c>
      <c r="E116" s="298" t="s">
        <v>34</v>
      </c>
      <c r="F116" s="298"/>
      <c r="G116" s="299"/>
      <c r="H116" s="300"/>
      <c r="I116" s="301"/>
      <c r="J116" s="12" t="s">
        <v>38</v>
      </c>
      <c r="K116" s="13"/>
      <c r="L116" s="13"/>
      <c r="M116" s="14"/>
      <c r="N116" s="2"/>
      <c r="V116" s="50"/>
    </row>
    <row r="117" spans="1:22" ht="13.8" thickBot="1" x14ac:dyDescent="0.3">
      <c r="A117" s="292"/>
      <c r="B117" s="8"/>
      <c r="C117" s="8"/>
      <c r="D117" s="9"/>
      <c r="E117" s="10" t="s">
        <v>2</v>
      </c>
      <c r="F117" s="11"/>
      <c r="G117" s="302"/>
      <c r="H117" s="303"/>
      <c r="I117" s="304"/>
      <c r="J117" s="12" t="s">
        <v>39</v>
      </c>
      <c r="K117" s="13"/>
      <c r="L117" s="13"/>
      <c r="M117" s="14"/>
      <c r="N117" s="2"/>
      <c r="V117" s="50"/>
    </row>
    <row r="118" spans="1:22" ht="21.6" thickTop="1" thickBot="1" x14ac:dyDescent="0.3">
      <c r="A118" s="290">
        <f t="shared" ref="A118" si="22">A114+1</f>
        <v>26</v>
      </c>
      <c r="B118" s="74" t="s">
        <v>29</v>
      </c>
      <c r="C118" s="74" t="s">
        <v>31</v>
      </c>
      <c r="D118" s="74" t="s">
        <v>18</v>
      </c>
      <c r="E118" s="293" t="s">
        <v>33</v>
      </c>
      <c r="F118" s="293"/>
      <c r="G118" s="293" t="s">
        <v>24</v>
      </c>
      <c r="H118" s="294"/>
      <c r="I118" s="45"/>
      <c r="J118" s="42" t="s">
        <v>0</v>
      </c>
      <c r="K118" s="43"/>
      <c r="L118" s="43"/>
      <c r="M118" s="44"/>
      <c r="N118" s="2"/>
      <c r="V118" s="50"/>
    </row>
    <row r="119" spans="1:22" ht="13.8" thickBot="1" x14ac:dyDescent="0.3">
      <c r="A119" s="291"/>
      <c r="B119" s="7"/>
      <c r="C119" s="7"/>
      <c r="D119" s="4"/>
      <c r="E119" s="7"/>
      <c r="F119" s="7"/>
      <c r="G119" s="295"/>
      <c r="H119" s="296"/>
      <c r="I119" s="297"/>
      <c r="J119" s="40" t="s">
        <v>37</v>
      </c>
      <c r="K119" s="40"/>
      <c r="L119" s="40"/>
      <c r="M119" s="41"/>
      <c r="N119" s="2"/>
      <c r="V119" s="50"/>
    </row>
    <row r="120" spans="1:22" ht="21" thickBot="1" x14ac:dyDescent="0.3">
      <c r="A120" s="291"/>
      <c r="B120" s="75" t="s">
        <v>30</v>
      </c>
      <c r="C120" s="75" t="s">
        <v>32</v>
      </c>
      <c r="D120" s="75" t="s">
        <v>17</v>
      </c>
      <c r="E120" s="298" t="s">
        <v>34</v>
      </c>
      <c r="F120" s="298"/>
      <c r="G120" s="299"/>
      <c r="H120" s="300"/>
      <c r="I120" s="301"/>
      <c r="J120" s="12" t="s">
        <v>38</v>
      </c>
      <c r="K120" s="13"/>
      <c r="L120" s="13"/>
      <c r="M120" s="14"/>
      <c r="N120" s="2"/>
      <c r="V120" s="50"/>
    </row>
    <row r="121" spans="1:22" ht="13.8" thickBot="1" x14ac:dyDescent="0.3">
      <c r="A121" s="292"/>
      <c r="B121" s="8"/>
      <c r="C121" s="8"/>
      <c r="D121" s="9"/>
      <c r="E121" s="10" t="s">
        <v>2</v>
      </c>
      <c r="F121" s="11"/>
      <c r="G121" s="302"/>
      <c r="H121" s="303"/>
      <c r="I121" s="304"/>
      <c r="J121" s="12" t="s">
        <v>39</v>
      </c>
      <c r="K121" s="13"/>
      <c r="L121" s="13"/>
      <c r="M121" s="14"/>
      <c r="N121" s="2"/>
      <c r="V121" s="50"/>
    </row>
    <row r="122" spans="1:22" ht="21.6" thickTop="1" thickBot="1" x14ac:dyDescent="0.3">
      <c r="A122" s="290">
        <f t="shared" ref="A122" si="23">A118+1</f>
        <v>27</v>
      </c>
      <c r="B122" s="74" t="s">
        <v>29</v>
      </c>
      <c r="C122" s="74" t="s">
        <v>31</v>
      </c>
      <c r="D122" s="74" t="s">
        <v>18</v>
      </c>
      <c r="E122" s="293" t="s">
        <v>33</v>
      </c>
      <c r="F122" s="293"/>
      <c r="G122" s="293" t="s">
        <v>24</v>
      </c>
      <c r="H122" s="294"/>
      <c r="I122" s="45"/>
      <c r="J122" s="42" t="s">
        <v>0</v>
      </c>
      <c r="K122" s="43"/>
      <c r="L122" s="43"/>
      <c r="M122" s="44"/>
      <c r="N122" s="2"/>
      <c r="V122" s="50"/>
    </row>
    <row r="123" spans="1:22" ht="13.8" thickBot="1" x14ac:dyDescent="0.3">
      <c r="A123" s="291"/>
      <c r="B123" s="7"/>
      <c r="C123" s="7"/>
      <c r="D123" s="4"/>
      <c r="E123" s="7"/>
      <c r="F123" s="7"/>
      <c r="G123" s="295"/>
      <c r="H123" s="296"/>
      <c r="I123" s="297"/>
      <c r="J123" s="40" t="s">
        <v>37</v>
      </c>
      <c r="K123" s="40"/>
      <c r="L123" s="40"/>
      <c r="M123" s="41"/>
      <c r="N123" s="2"/>
      <c r="V123" s="50"/>
    </row>
    <row r="124" spans="1:22" ht="21" thickBot="1" x14ac:dyDescent="0.3">
      <c r="A124" s="291"/>
      <c r="B124" s="75" t="s">
        <v>30</v>
      </c>
      <c r="C124" s="75" t="s">
        <v>32</v>
      </c>
      <c r="D124" s="75" t="s">
        <v>17</v>
      </c>
      <c r="E124" s="298" t="s">
        <v>34</v>
      </c>
      <c r="F124" s="298"/>
      <c r="G124" s="299"/>
      <c r="H124" s="300"/>
      <c r="I124" s="301"/>
      <c r="J124" s="12" t="s">
        <v>38</v>
      </c>
      <c r="K124" s="13"/>
      <c r="L124" s="13"/>
      <c r="M124" s="14"/>
      <c r="N124" s="2"/>
      <c r="V124" s="50"/>
    </row>
    <row r="125" spans="1:22" ht="13.8" thickBot="1" x14ac:dyDescent="0.3">
      <c r="A125" s="292"/>
      <c r="B125" s="8"/>
      <c r="C125" s="8"/>
      <c r="D125" s="9"/>
      <c r="E125" s="10" t="s">
        <v>2</v>
      </c>
      <c r="F125" s="11"/>
      <c r="G125" s="302"/>
      <c r="H125" s="303"/>
      <c r="I125" s="304"/>
      <c r="J125" s="12" t="s">
        <v>39</v>
      </c>
      <c r="K125" s="13"/>
      <c r="L125" s="13"/>
      <c r="M125" s="14"/>
      <c r="N125" s="2"/>
      <c r="V125" s="50"/>
    </row>
    <row r="126" spans="1:22" ht="21.6" thickTop="1" thickBot="1" x14ac:dyDescent="0.3">
      <c r="A126" s="290">
        <f t="shared" ref="A126" si="24">A122+1</f>
        <v>28</v>
      </c>
      <c r="B126" s="74" t="s">
        <v>29</v>
      </c>
      <c r="C126" s="74" t="s">
        <v>31</v>
      </c>
      <c r="D126" s="74" t="s">
        <v>18</v>
      </c>
      <c r="E126" s="293" t="s">
        <v>33</v>
      </c>
      <c r="F126" s="293"/>
      <c r="G126" s="293" t="s">
        <v>24</v>
      </c>
      <c r="H126" s="294"/>
      <c r="I126" s="45"/>
      <c r="J126" s="42" t="s">
        <v>0</v>
      </c>
      <c r="K126" s="43"/>
      <c r="L126" s="43"/>
      <c r="M126" s="44"/>
      <c r="N126" s="2"/>
      <c r="V126" s="50"/>
    </row>
    <row r="127" spans="1:22" ht="13.8" thickBot="1" x14ac:dyDescent="0.3">
      <c r="A127" s="291"/>
      <c r="B127" s="7"/>
      <c r="C127" s="7"/>
      <c r="D127" s="4"/>
      <c r="E127" s="7"/>
      <c r="F127" s="7"/>
      <c r="G127" s="295"/>
      <c r="H127" s="296"/>
      <c r="I127" s="297"/>
      <c r="J127" s="40" t="s">
        <v>37</v>
      </c>
      <c r="K127" s="40"/>
      <c r="L127" s="40"/>
      <c r="M127" s="41"/>
      <c r="N127" s="2"/>
      <c r="V127" s="50"/>
    </row>
    <row r="128" spans="1:22" ht="21" thickBot="1" x14ac:dyDescent="0.3">
      <c r="A128" s="291"/>
      <c r="B128" s="75" t="s">
        <v>30</v>
      </c>
      <c r="C128" s="75" t="s">
        <v>32</v>
      </c>
      <c r="D128" s="75" t="s">
        <v>17</v>
      </c>
      <c r="E128" s="298" t="s">
        <v>34</v>
      </c>
      <c r="F128" s="298"/>
      <c r="G128" s="299"/>
      <c r="H128" s="300"/>
      <c r="I128" s="301"/>
      <c r="J128" s="12" t="s">
        <v>38</v>
      </c>
      <c r="K128" s="13"/>
      <c r="L128" s="13"/>
      <c r="M128" s="14"/>
      <c r="N128" s="2"/>
      <c r="V128" s="50"/>
    </row>
    <row r="129" spans="1:22" ht="13.8" thickBot="1" x14ac:dyDescent="0.3">
      <c r="A129" s="292"/>
      <c r="B129" s="8"/>
      <c r="C129" s="8"/>
      <c r="D129" s="9"/>
      <c r="E129" s="10" t="s">
        <v>2</v>
      </c>
      <c r="F129" s="11"/>
      <c r="G129" s="302"/>
      <c r="H129" s="303"/>
      <c r="I129" s="304"/>
      <c r="J129" s="12" t="s">
        <v>39</v>
      </c>
      <c r="K129" s="13"/>
      <c r="L129" s="13"/>
      <c r="M129" s="14"/>
      <c r="N129" s="2"/>
      <c r="V129" s="50"/>
    </row>
    <row r="130" spans="1:22" ht="21.6" thickTop="1" thickBot="1" x14ac:dyDescent="0.3">
      <c r="A130" s="290">
        <f t="shared" ref="A130" si="25">A126+1</f>
        <v>29</v>
      </c>
      <c r="B130" s="74" t="s">
        <v>29</v>
      </c>
      <c r="C130" s="74" t="s">
        <v>31</v>
      </c>
      <c r="D130" s="74" t="s">
        <v>18</v>
      </c>
      <c r="E130" s="293" t="s">
        <v>33</v>
      </c>
      <c r="F130" s="293"/>
      <c r="G130" s="293" t="s">
        <v>24</v>
      </c>
      <c r="H130" s="294"/>
      <c r="I130" s="45"/>
      <c r="J130" s="42" t="s">
        <v>0</v>
      </c>
      <c r="K130" s="43"/>
      <c r="L130" s="43"/>
      <c r="M130" s="44"/>
      <c r="N130" s="2"/>
      <c r="V130" s="50"/>
    </row>
    <row r="131" spans="1:22" ht="13.8" thickBot="1" x14ac:dyDescent="0.3">
      <c r="A131" s="291"/>
      <c r="B131" s="7"/>
      <c r="C131" s="7"/>
      <c r="D131" s="4"/>
      <c r="E131" s="7"/>
      <c r="F131" s="7"/>
      <c r="G131" s="295"/>
      <c r="H131" s="296"/>
      <c r="I131" s="297"/>
      <c r="J131" s="40" t="s">
        <v>37</v>
      </c>
      <c r="K131" s="40"/>
      <c r="L131" s="40"/>
      <c r="M131" s="41"/>
      <c r="N131" s="2"/>
      <c r="V131" s="50"/>
    </row>
    <row r="132" spans="1:22" ht="21" thickBot="1" x14ac:dyDescent="0.3">
      <c r="A132" s="291"/>
      <c r="B132" s="75" t="s">
        <v>30</v>
      </c>
      <c r="C132" s="75" t="s">
        <v>32</v>
      </c>
      <c r="D132" s="75" t="s">
        <v>17</v>
      </c>
      <c r="E132" s="298" t="s">
        <v>34</v>
      </c>
      <c r="F132" s="298"/>
      <c r="G132" s="299"/>
      <c r="H132" s="300"/>
      <c r="I132" s="301"/>
      <c r="J132" s="12" t="s">
        <v>38</v>
      </c>
      <c r="K132" s="13"/>
      <c r="L132" s="13"/>
      <c r="M132" s="14"/>
      <c r="N132" s="2"/>
      <c r="V132" s="50"/>
    </row>
    <row r="133" spans="1:22" ht="13.8" thickBot="1" x14ac:dyDescent="0.3">
      <c r="A133" s="292"/>
      <c r="B133" s="8"/>
      <c r="C133" s="8"/>
      <c r="D133" s="9"/>
      <c r="E133" s="10" t="s">
        <v>2</v>
      </c>
      <c r="F133" s="11"/>
      <c r="G133" s="302"/>
      <c r="H133" s="303"/>
      <c r="I133" s="304"/>
      <c r="J133" s="12" t="s">
        <v>39</v>
      </c>
      <c r="K133" s="13"/>
      <c r="L133" s="13"/>
      <c r="M133" s="14"/>
      <c r="N133" s="2"/>
      <c r="V133" s="50"/>
    </row>
    <row r="134" spans="1:22" ht="21.6" thickTop="1" thickBot="1" x14ac:dyDescent="0.3">
      <c r="A134" s="290">
        <f t="shared" ref="A134" si="26">A130+1</f>
        <v>30</v>
      </c>
      <c r="B134" s="74" t="s">
        <v>29</v>
      </c>
      <c r="C134" s="74" t="s">
        <v>31</v>
      </c>
      <c r="D134" s="74" t="s">
        <v>18</v>
      </c>
      <c r="E134" s="293" t="s">
        <v>33</v>
      </c>
      <c r="F134" s="293"/>
      <c r="G134" s="293" t="s">
        <v>24</v>
      </c>
      <c r="H134" s="294"/>
      <c r="I134" s="45"/>
      <c r="J134" s="42" t="s">
        <v>0</v>
      </c>
      <c r="K134" s="43"/>
      <c r="L134" s="43"/>
      <c r="M134" s="44"/>
      <c r="N134" s="2"/>
      <c r="V134" s="50"/>
    </row>
    <row r="135" spans="1:22" ht="13.8" thickBot="1" x14ac:dyDescent="0.3">
      <c r="A135" s="291"/>
      <c r="B135" s="7"/>
      <c r="C135" s="7"/>
      <c r="D135" s="4"/>
      <c r="E135" s="7"/>
      <c r="F135" s="7"/>
      <c r="G135" s="295"/>
      <c r="H135" s="296"/>
      <c r="I135" s="297"/>
      <c r="J135" s="40" t="s">
        <v>37</v>
      </c>
      <c r="K135" s="40"/>
      <c r="L135" s="40"/>
      <c r="M135" s="41"/>
      <c r="N135" s="2"/>
      <c r="V135" s="50"/>
    </row>
    <row r="136" spans="1:22" ht="21" thickBot="1" x14ac:dyDescent="0.3">
      <c r="A136" s="291"/>
      <c r="B136" s="75" t="s">
        <v>30</v>
      </c>
      <c r="C136" s="75" t="s">
        <v>32</v>
      </c>
      <c r="D136" s="75" t="s">
        <v>17</v>
      </c>
      <c r="E136" s="298" t="s">
        <v>34</v>
      </c>
      <c r="F136" s="298"/>
      <c r="G136" s="299"/>
      <c r="H136" s="300"/>
      <c r="I136" s="301"/>
      <c r="J136" s="12" t="s">
        <v>38</v>
      </c>
      <c r="K136" s="13"/>
      <c r="L136" s="13"/>
      <c r="M136" s="14"/>
      <c r="N136" s="2"/>
      <c r="V136" s="50"/>
    </row>
    <row r="137" spans="1:22" ht="13.8" thickBot="1" x14ac:dyDescent="0.3">
      <c r="A137" s="292"/>
      <c r="B137" s="8"/>
      <c r="C137" s="8"/>
      <c r="D137" s="9"/>
      <c r="E137" s="10" t="s">
        <v>2</v>
      </c>
      <c r="F137" s="11"/>
      <c r="G137" s="302"/>
      <c r="H137" s="303"/>
      <c r="I137" s="304"/>
      <c r="J137" s="12" t="s">
        <v>39</v>
      </c>
      <c r="K137" s="13"/>
      <c r="L137" s="13"/>
      <c r="M137" s="14"/>
      <c r="N137" s="2"/>
      <c r="V137" s="50"/>
    </row>
    <row r="138" spans="1:22" ht="21.6" thickTop="1" thickBot="1" x14ac:dyDescent="0.3">
      <c r="A138" s="290">
        <f t="shared" ref="A138" si="27">A134+1</f>
        <v>31</v>
      </c>
      <c r="B138" s="74" t="s">
        <v>29</v>
      </c>
      <c r="C138" s="74" t="s">
        <v>31</v>
      </c>
      <c r="D138" s="74" t="s">
        <v>18</v>
      </c>
      <c r="E138" s="293" t="s">
        <v>33</v>
      </c>
      <c r="F138" s="293"/>
      <c r="G138" s="293" t="s">
        <v>24</v>
      </c>
      <c r="H138" s="294"/>
      <c r="I138" s="45"/>
      <c r="J138" s="42" t="s">
        <v>0</v>
      </c>
      <c r="K138" s="43"/>
      <c r="L138" s="43"/>
      <c r="M138" s="44"/>
      <c r="N138" s="2"/>
      <c r="V138" s="50"/>
    </row>
    <row r="139" spans="1:22" ht="13.8" thickBot="1" x14ac:dyDescent="0.3">
      <c r="A139" s="291"/>
      <c r="B139" s="7"/>
      <c r="C139" s="7"/>
      <c r="D139" s="4"/>
      <c r="E139" s="7"/>
      <c r="F139" s="7"/>
      <c r="G139" s="295"/>
      <c r="H139" s="296"/>
      <c r="I139" s="297"/>
      <c r="J139" s="40" t="s">
        <v>37</v>
      </c>
      <c r="K139" s="40"/>
      <c r="L139" s="40"/>
      <c r="M139" s="41"/>
      <c r="N139" s="2"/>
      <c r="V139" s="50"/>
    </row>
    <row r="140" spans="1:22" ht="21" thickBot="1" x14ac:dyDescent="0.3">
      <c r="A140" s="291"/>
      <c r="B140" s="75" t="s">
        <v>30</v>
      </c>
      <c r="C140" s="75" t="s">
        <v>32</v>
      </c>
      <c r="D140" s="75" t="s">
        <v>17</v>
      </c>
      <c r="E140" s="298" t="s">
        <v>34</v>
      </c>
      <c r="F140" s="298"/>
      <c r="G140" s="299"/>
      <c r="H140" s="300"/>
      <c r="I140" s="301"/>
      <c r="J140" s="12" t="s">
        <v>38</v>
      </c>
      <c r="K140" s="13"/>
      <c r="L140" s="13"/>
      <c r="M140" s="14"/>
      <c r="N140" s="2"/>
      <c r="V140" s="50"/>
    </row>
    <row r="141" spans="1:22" ht="13.8" thickBot="1" x14ac:dyDescent="0.3">
      <c r="A141" s="292"/>
      <c r="B141" s="8"/>
      <c r="C141" s="8"/>
      <c r="D141" s="9"/>
      <c r="E141" s="10" t="s">
        <v>2</v>
      </c>
      <c r="F141" s="11"/>
      <c r="G141" s="302"/>
      <c r="H141" s="303"/>
      <c r="I141" s="304"/>
      <c r="J141" s="12" t="s">
        <v>39</v>
      </c>
      <c r="K141" s="13"/>
      <c r="L141" s="13"/>
      <c r="M141" s="14"/>
      <c r="N141" s="2"/>
      <c r="V141" s="50"/>
    </row>
    <row r="142" spans="1:22" ht="21.6" thickTop="1" thickBot="1" x14ac:dyDescent="0.3">
      <c r="A142" s="290">
        <f t="shared" ref="A142" si="28">A138+1</f>
        <v>32</v>
      </c>
      <c r="B142" s="74" t="s">
        <v>29</v>
      </c>
      <c r="C142" s="74" t="s">
        <v>31</v>
      </c>
      <c r="D142" s="74" t="s">
        <v>18</v>
      </c>
      <c r="E142" s="293" t="s">
        <v>33</v>
      </c>
      <c r="F142" s="293"/>
      <c r="G142" s="293" t="s">
        <v>24</v>
      </c>
      <c r="H142" s="294"/>
      <c r="I142" s="45"/>
      <c r="J142" s="42" t="s">
        <v>0</v>
      </c>
      <c r="K142" s="43"/>
      <c r="L142" s="43"/>
      <c r="M142" s="44"/>
      <c r="N142" s="2"/>
      <c r="V142" s="50"/>
    </row>
    <row r="143" spans="1:22" ht="13.8" thickBot="1" x14ac:dyDescent="0.3">
      <c r="A143" s="291"/>
      <c r="B143" s="7"/>
      <c r="C143" s="7"/>
      <c r="D143" s="4"/>
      <c r="E143" s="7"/>
      <c r="F143" s="7"/>
      <c r="G143" s="295"/>
      <c r="H143" s="296"/>
      <c r="I143" s="297"/>
      <c r="J143" s="40" t="s">
        <v>37</v>
      </c>
      <c r="K143" s="40"/>
      <c r="L143" s="40"/>
      <c r="M143" s="41"/>
      <c r="N143" s="2"/>
      <c r="V143" s="50"/>
    </row>
    <row r="144" spans="1:22" ht="21" thickBot="1" x14ac:dyDescent="0.3">
      <c r="A144" s="291"/>
      <c r="B144" s="75" t="s">
        <v>30</v>
      </c>
      <c r="C144" s="75" t="s">
        <v>32</v>
      </c>
      <c r="D144" s="75" t="s">
        <v>17</v>
      </c>
      <c r="E144" s="298" t="s">
        <v>34</v>
      </c>
      <c r="F144" s="298"/>
      <c r="G144" s="299"/>
      <c r="H144" s="300"/>
      <c r="I144" s="301"/>
      <c r="J144" s="12" t="s">
        <v>38</v>
      </c>
      <c r="K144" s="13"/>
      <c r="L144" s="13"/>
      <c r="M144" s="14"/>
      <c r="N144" s="2"/>
      <c r="V144" s="50"/>
    </row>
    <row r="145" spans="1:22" ht="13.8" thickBot="1" x14ac:dyDescent="0.3">
      <c r="A145" s="292"/>
      <c r="B145" s="8"/>
      <c r="C145" s="8"/>
      <c r="D145" s="9"/>
      <c r="E145" s="10" t="s">
        <v>2</v>
      </c>
      <c r="F145" s="11"/>
      <c r="G145" s="302"/>
      <c r="H145" s="303"/>
      <c r="I145" s="304"/>
      <c r="J145" s="12" t="s">
        <v>39</v>
      </c>
      <c r="K145" s="13"/>
      <c r="L145" s="13"/>
      <c r="M145" s="14"/>
      <c r="N145" s="2"/>
      <c r="V145" s="50"/>
    </row>
    <row r="146" spans="1:22" ht="21.6" thickTop="1" thickBot="1" x14ac:dyDescent="0.3">
      <c r="A146" s="290">
        <f t="shared" ref="A146" si="29">A142+1</f>
        <v>33</v>
      </c>
      <c r="B146" s="74" t="s">
        <v>29</v>
      </c>
      <c r="C146" s="74" t="s">
        <v>31</v>
      </c>
      <c r="D146" s="74" t="s">
        <v>18</v>
      </c>
      <c r="E146" s="293" t="s">
        <v>33</v>
      </c>
      <c r="F146" s="293"/>
      <c r="G146" s="293" t="s">
        <v>24</v>
      </c>
      <c r="H146" s="294"/>
      <c r="I146" s="45"/>
      <c r="J146" s="42" t="s">
        <v>0</v>
      </c>
      <c r="K146" s="43"/>
      <c r="L146" s="43"/>
      <c r="M146" s="44"/>
      <c r="N146" s="2"/>
      <c r="V146" s="50"/>
    </row>
    <row r="147" spans="1:22" ht="13.8" thickBot="1" x14ac:dyDescent="0.3">
      <c r="A147" s="291"/>
      <c r="B147" s="7"/>
      <c r="C147" s="7"/>
      <c r="D147" s="4"/>
      <c r="E147" s="7"/>
      <c r="F147" s="7"/>
      <c r="G147" s="295"/>
      <c r="H147" s="296"/>
      <c r="I147" s="297"/>
      <c r="J147" s="40" t="s">
        <v>37</v>
      </c>
      <c r="K147" s="40"/>
      <c r="L147" s="40"/>
      <c r="M147" s="41"/>
      <c r="N147" s="2"/>
      <c r="V147" s="50"/>
    </row>
    <row r="148" spans="1:22" ht="21" thickBot="1" x14ac:dyDescent="0.3">
      <c r="A148" s="291"/>
      <c r="B148" s="75" t="s">
        <v>30</v>
      </c>
      <c r="C148" s="75" t="s">
        <v>32</v>
      </c>
      <c r="D148" s="75" t="s">
        <v>17</v>
      </c>
      <c r="E148" s="298" t="s">
        <v>34</v>
      </c>
      <c r="F148" s="298"/>
      <c r="G148" s="299"/>
      <c r="H148" s="300"/>
      <c r="I148" s="301"/>
      <c r="J148" s="12" t="s">
        <v>38</v>
      </c>
      <c r="K148" s="13"/>
      <c r="L148" s="13"/>
      <c r="M148" s="14"/>
      <c r="N148" s="2"/>
      <c r="V148" s="50"/>
    </row>
    <row r="149" spans="1:22" ht="13.8" thickBot="1" x14ac:dyDescent="0.3">
      <c r="A149" s="292"/>
      <c r="B149" s="8"/>
      <c r="C149" s="8"/>
      <c r="D149" s="9"/>
      <c r="E149" s="10" t="s">
        <v>2</v>
      </c>
      <c r="F149" s="11"/>
      <c r="G149" s="302"/>
      <c r="H149" s="303"/>
      <c r="I149" s="304"/>
      <c r="J149" s="12" t="s">
        <v>39</v>
      </c>
      <c r="K149" s="13"/>
      <c r="L149" s="13"/>
      <c r="M149" s="14"/>
      <c r="N149" s="2"/>
      <c r="V149" s="50"/>
    </row>
    <row r="150" spans="1:22" ht="21.6" thickTop="1" thickBot="1" x14ac:dyDescent="0.3">
      <c r="A150" s="290">
        <f t="shared" ref="A150" si="30">A146+1</f>
        <v>34</v>
      </c>
      <c r="B150" s="74" t="s">
        <v>29</v>
      </c>
      <c r="C150" s="74" t="s">
        <v>31</v>
      </c>
      <c r="D150" s="74" t="s">
        <v>18</v>
      </c>
      <c r="E150" s="293" t="s">
        <v>33</v>
      </c>
      <c r="F150" s="293"/>
      <c r="G150" s="293" t="s">
        <v>24</v>
      </c>
      <c r="H150" s="294"/>
      <c r="I150" s="45"/>
      <c r="J150" s="42" t="s">
        <v>0</v>
      </c>
      <c r="K150" s="43"/>
      <c r="L150" s="43"/>
      <c r="M150" s="44"/>
      <c r="N150" s="2"/>
      <c r="V150" s="50"/>
    </row>
    <row r="151" spans="1:22" ht="13.8" thickBot="1" x14ac:dyDescent="0.3">
      <c r="A151" s="291"/>
      <c r="B151" s="7"/>
      <c r="C151" s="7"/>
      <c r="D151" s="4"/>
      <c r="E151" s="7"/>
      <c r="F151" s="7"/>
      <c r="G151" s="295"/>
      <c r="H151" s="296"/>
      <c r="I151" s="297"/>
      <c r="J151" s="40" t="s">
        <v>37</v>
      </c>
      <c r="K151" s="40"/>
      <c r="L151" s="40"/>
      <c r="M151" s="41"/>
      <c r="N151" s="2"/>
      <c r="V151" s="50"/>
    </row>
    <row r="152" spans="1:22" ht="21" thickBot="1" x14ac:dyDescent="0.3">
      <c r="A152" s="291"/>
      <c r="B152" s="75" t="s">
        <v>30</v>
      </c>
      <c r="C152" s="75" t="s">
        <v>32</v>
      </c>
      <c r="D152" s="75" t="s">
        <v>17</v>
      </c>
      <c r="E152" s="298" t="s">
        <v>34</v>
      </c>
      <c r="F152" s="298"/>
      <c r="G152" s="299"/>
      <c r="H152" s="300"/>
      <c r="I152" s="301"/>
      <c r="J152" s="12" t="s">
        <v>38</v>
      </c>
      <c r="K152" s="13"/>
      <c r="L152" s="13"/>
      <c r="M152" s="14"/>
      <c r="N152" s="2"/>
      <c r="V152" s="50"/>
    </row>
    <row r="153" spans="1:22" ht="13.8" thickBot="1" x14ac:dyDescent="0.3">
      <c r="A153" s="292"/>
      <c r="B153" s="8"/>
      <c r="C153" s="8"/>
      <c r="D153" s="9"/>
      <c r="E153" s="10" t="s">
        <v>2</v>
      </c>
      <c r="F153" s="11"/>
      <c r="G153" s="302"/>
      <c r="H153" s="303"/>
      <c r="I153" s="304"/>
      <c r="J153" s="12" t="s">
        <v>39</v>
      </c>
      <c r="K153" s="13"/>
      <c r="L153" s="13"/>
      <c r="M153" s="14"/>
      <c r="N153" s="2"/>
      <c r="V153" s="50"/>
    </row>
    <row r="154" spans="1:22" ht="21.6" thickTop="1" thickBot="1" x14ac:dyDescent="0.3">
      <c r="A154" s="290">
        <f t="shared" ref="A154" si="31">A150+1</f>
        <v>35</v>
      </c>
      <c r="B154" s="74" t="s">
        <v>29</v>
      </c>
      <c r="C154" s="74" t="s">
        <v>31</v>
      </c>
      <c r="D154" s="74" t="s">
        <v>18</v>
      </c>
      <c r="E154" s="293" t="s">
        <v>33</v>
      </c>
      <c r="F154" s="293"/>
      <c r="G154" s="293" t="s">
        <v>24</v>
      </c>
      <c r="H154" s="294"/>
      <c r="I154" s="45"/>
      <c r="J154" s="42" t="s">
        <v>0</v>
      </c>
      <c r="K154" s="43"/>
      <c r="L154" s="43"/>
      <c r="M154" s="44"/>
      <c r="N154" s="2"/>
      <c r="V154" s="50"/>
    </row>
    <row r="155" spans="1:22" ht="13.8" thickBot="1" x14ac:dyDescent="0.3">
      <c r="A155" s="291"/>
      <c r="B155" s="7"/>
      <c r="C155" s="7"/>
      <c r="D155" s="4"/>
      <c r="E155" s="7"/>
      <c r="F155" s="7"/>
      <c r="G155" s="295"/>
      <c r="H155" s="296"/>
      <c r="I155" s="297"/>
      <c r="J155" s="40" t="s">
        <v>37</v>
      </c>
      <c r="K155" s="40"/>
      <c r="L155" s="40"/>
      <c r="M155" s="41"/>
      <c r="N155" s="2"/>
      <c r="V155" s="50"/>
    </row>
    <row r="156" spans="1:22" ht="21" thickBot="1" x14ac:dyDescent="0.3">
      <c r="A156" s="291"/>
      <c r="B156" s="75" t="s">
        <v>30</v>
      </c>
      <c r="C156" s="75" t="s">
        <v>32</v>
      </c>
      <c r="D156" s="75" t="s">
        <v>17</v>
      </c>
      <c r="E156" s="298" t="s">
        <v>34</v>
      </c>
      <c r="F156" s="298"/>
      <c r="G156" s="299"/>
      <c r="H156" s="300"/>
      <c r="I156" s="301"/>
      <c r="J156" s="12" t="s">
        <v>38</v>
      </c>
      <c r="K156" s="13"/>
      <c r="L156" s="13"/>
      <c r="M156" s="14"/>
      <c r="N156" s="2"/>
      <c r="V156" s="50"/>
    </row>
    <row r="157" spans="1:22" ht="13.8" thickBot="1" x14ac:dyDescent="0.3">
      <c r="A157" s="292"/>
      <c r="B157" s="8"/>
      <c r="C157" s="8"/>
      <c r="D157" s="9"/>
      <c r="E157" s="10" t="s">
        <v>2</v>
      </c>
      <c r="F157" s="11"/>
      <c r="G157" s="302"/>
      <c r="H157" s="303"/>
      <c r="I157" s="304"/>
      <c r="J157" s="12" t="s">
        <v>39</v>
      </c>
      <c r="K157" s="13"/>
      <c r="L157" s="13"/>
      <c r="M157" s="14"/>
      <c r="N157" s="2"/>
      <c r="V157" s="50"/>
    </row>
    <row r="158" spans="1:22" ht="21.6" thickTop="1" thickBot="1" x14ac:dyDescent="0.3">
      <c r="A158" s="290">
        <f t="shared" ref="A158" si="32">A154+1</f>
        <v>36</v>
      </c>
      <c r="B158" s="74" t="s">
        <v>29</v>
      </c>
      <c r="C158" s="74" t="s">
        <v>31</v>
      </c>
      <c r="D158" s="74" t="s">
        <v>18</v>
      </c>
      <c r="E158" s="293" t="s">
        <v>33</v>
      </c>
      <c r="F158" s="293"/>
      <c r="G158" s="293" t="s">
        <v>24</v>
      </c>
      <c r="H158" s="294"/>
      <c r="I158" s="45"/>
      <c r="J158" s="42" t="s">
        <v>0</v>
      </c>
      <c r="K158" s="43"/>
      <c r="L158" s="43"/>
      <c r="M158" s="44"/>
      <c r="N158" s="2"/>
      <c r="V158" s="50"/>
    </row>
    <row r="159" spans="1:22" ht="13.8" thickBot="1" x14ac:dyDescent="0.3">
      <c r="A159" s="291"/>
      <c r="B159" s="7"/>
      <c r="C159" s="7"/>
      <c r="D159" s="4"/>
      <c r="E159" s="7"/>
      <c r="F159" s="7"/>
      <c r="G159" s="295"/>
      <c r="H159" s="296"/>
      <c r="I159" s="297"/>
      <c r="J159" s="40" t="s">
        <v>37</v>
      </c>
      <c r="K159" s="40"/>
      <c r="L159" s="40"/>
      <c r="M159" s="41"/>
      <c r="N159" s="2"/>
      <c r="V159" s="50"/>
    </row>
    <row r="160" spans="1:22" ht="21" thickBot="1" x14ac:dyDescent="0.3">
      <c r="A160" s="291"/>
      <c r="B160" s="75" t="s">
        <v>30</v>
      </c>
      <c r="C160" s="75" t="s">
        <v>32</v>
      </c>
      <c r="D160" s="75" t="s">
        <v>17</v>
      </c>
      <c r="E160" s="298" t="s">
        <v>34</v>
      </c>
      <c r="F160" s="298"/>
      <c r="G160" s="299"/>
      <c r="H160" s="300"/>
      <c r="I160" s="301"/>
      <c r="J160" s="12" t="s">
        <v>38</v>
      </c>
      <c r="K160" s="13"/>
      <c r="L160" s="13"/>
      <c r="M160" s="14"/>
      <c r="N160" s="2"/>
      <c r="V160" s="50"/>
    </row>
    <row r="161" spans="1:22" ht="13.8" thickBot="1" x14ac:dyDescent="0.3">
      <c r="A161" s="292"/>
      <c r="B161" s="8"/>
      <c r="C161" s="8"/>
      <c r="D161" s="9"/>
      <c r="E161" s="10" t="s">
        <v>2</v>
      </c>
      <c r="F161" s="11"/>
      <c r="G161" s="302"/>
      <c r="H161" s="303"/>
      <c r="I161" s="304"/>
      <c r="J161" s="12" t="s">
        <v>39</v>
      </c>
      <c r="K161" s="13"/>
      <c r="L161" s="13"/>
      <c r="M161" s="14"/>
      <c r="N161" s="2"/>
      <c r="V161" s="50"/>
    </row>
    <row r="162" spans="1:22" ht="21.6" thickTop="1" thickBot="1" x14ac:dyDescent="0.3">
      <c r="A162" s="290">
        <f t="shared" ref="A162" si="33">A158+1</f>
        <v>37</v>
      </c>
      <c r="B162" s="74" t="s">
        <v>29</v>
      </c>
      <c r="C162" s="74" t="s">
        <v>31</v>
      </c>
      <c r="D162" s="74" t="s">
        <v>18</v>
      </c>
      <c r="E162" s="293" t="s">
        <v>33</v>
      </c>
      <c r="F162" s="293"/>
      <c r="G162" s="293" t="s">
        <v>24</v>
      </c>
      <c r="H162" s="294"/>
      <c r="I162" s="45"/>
      <c r="J162" s="42" t="s">
        <v>0</v>
      </c>
      <c r="K162" s="43"/>
      <c r="L162" s="43"/>
      <c r="M162" s="44"/>
      <c r="N162" s="2"/>
      <c r="V162" s="50"/>
    </row>
    <row r="163" spans="1:22" ht="13.8" thickBot="1" x14ac:dyDescent="0.3">
      <c r="A163" s="291"/>
      <c r="B163" s="7"/>
      <c r="C163" s="7"/>
      <c r="D163" s="4"/>
      <c r="E163" s="7"/>
      <c r="F163" s="7"/>
      <c r="G163" s="295"/>
      <c r="H163" s="296"/>
      <c r="I163" s="297"/>
      <c r="J163" s="40" t="s">
        <v>37</v>
      </c>
      <c r="K163" s="40"/>
      <c r="L163" s="40"/>
      <c r="M163" s="41"/>
      <c r="N163" s="2"/>
      <c r="V163" s="50"/>
    </row>
    <row r="164" spans="1:22" ht="21" thickBot="1" x14ac:dyDescent="0.3">
      <c r="A164" s="291"/>
      <c r="B164" s="75" t="s">
        <v>30</v>
      </c>
      <c r="C164" s="75" t="s">
        <v>32</v>
      </c>
      <c r="D164" s="75" t="s">
        <v>17</v>
      </c>
      <c r="E164" s="298" t="s">
        <v>34</v>
      </c>
      <c r="F164" s="298"/>
      <c r="G164" s="299"/>
      <c r="H164" s="300"/>
      <c r="I164" s="301"/>
      <c r="J164" s="12" t="s">
        <v>38</v>
      </c>
      <c r="K164" s="13"/>
      <c r="L164" s="13"/>
      <c r="M164" s="14"/>
      <c r="N164" s="2"/>
      <c r="V164" s="50"/>
    </row>
    <row r="165" spans="1:22" ht="13.8" thickBot="1" x14ac:dyDescent="0.3">
      <c r="A165" s="292"/>
      <c r="B165" s="8"/>
      <c r="C165" s="8"/>
      <c r="D165" s="9"/>
      <c r="E165" s="10" t="s">
        <v>2</v>
      </c>
      <c r="F165" s="11"/>
      <c r="G165" s="302"/>
      <c r="H165" s="303"/>
      <c r="I165" s="304"/>
      <c r="J165" s="12" t="s">
        <v>39</v>
      </c>
      <c r="K165" s="13"/>
      <c r="L165" s="13"/>
      <c r="M165" s="14"/>
      <c r="N165" s="2"/>
      <c r="V165" s="50"/>
    </row>
    <row r="166" spans="1:22" ht="21.6" thickTop="1" thickBot="1" x14ac:dyDescent="0.3">
      <c r="A166" s="290">
        <f t="shared" ref="A166" si="34">A162+1</f>
        <v>38</v>
      </c>
      <c r="B166" s="74" t="s">
        <v>29</v>
      </c>
      <c r="C166" s="74" t="s">
        <v>31</v>
      </c>
      <c r="D166" s="74" t="s">
        <v>18</v>
      </c>
      <c r="E166" s="293" t="s">
        <v>33</v>
      </c>
      <c r="F166" s="293"/>
      <c r="G166" s="293" t="s">
        <v>24</v>
      </c>
      <c r="H166" s="294"/>
      <c r="I166" s="45"/>
      <c r="J166" s="42" t="s">
        <v>0</v>
      </c>
      <c r="K166" s="43"/>
      <c r="L166" s="43"/>
      <c r="M166" s="44"/>
      <c r="N166" s="2"/>
      <c r="V166" s="50"/>
    </row>
    <row r="167" spans="1:22" ht="13.8" thickBot="1" x14ac:dyDescent="0.3">
      <c r="A167" s="291"/>
      <c r="B167" s="7"/>
      <c r="C167" s="7"/>
      <c r="D167" s="4"/>
      <c r="E167" s="7"/>
      <c r="F167" s="7"/>
      <c r="G167" s="295"/>
      <c r="H167" s="296"/>
      <c r="I167" s="297"/>
      <c r="J167" s="40" t="s">
        <v>37</v>
      </c>
      <c r="K167" s="40"/>
      <c r="L167" s="40"/>
      <c r="M167" s="41"/>
      <c r="N167" s="2"/>
      <c r="V167" s="50"/>
    </row>
    <row r="168" spans="1:22" ht="21" thickBot="1" x14ac:dyDescent="0.3">
      <c r="A168" s="291"/>
      <c r="B168" s="75" t="s">
        <v>30</v>
      </c>
      <c r="C168" s="75" t="s">
        <v>32</v>
      </c>
      <c r="D168" s="75" t="s">
        <v>17</v>
      </c>
      <c r="E168" s="298" t="s">
        <v>34</v>
      </c>
      <c r="F168" s="298"/>
      <c r="G168" s="299"/>
      <c r="H168" s="300"/>
      <c r="I168" s="301"/>
      <c r="J168" s="12" t="s">
        <v>38</v>
      </c>
      <c r="K168" s="13"/>
      <c r="L168" s="13"/>
      <c r="M168" s="14"/>
      <c r="N168" s="2"/>
      <c r="V168" s="50"/>
    </row>
    <row r="169" spans="1:22" ht="13.8" thickBot="1" x14ac:dyDescent="0.3">
      <c r="A169" s="292"/>
      <c r="B169" s="8"/>
      <c r="C169" s="8"/>
      <c r="D169" s="9"/>
      <c r="E169" s="10" t="s">
        <v>2</v>
      </c>
      <c r="F169" s="11"/>
      <c r="G169" s="302"/>
      <c r="H169" s="303"/>
      <c r="I169" s="304"/>
      <c r="J169" s="12" t="s">
        <v>39</v>
      </c>
      <c r="K169" s="13"/>
      <c r="L169" s="13"/>
      <c r="M169" s="14"/>
      <c r="N169" s="2"/>
      <c r="V169" s="50"/>
    </row>
    <row r="170" spans="1:22" ht="21.6" thickTop="1" thickBot="1" x14ac:dyDescent="0.3">
      <c r="A170" s="290">
        <f t="shared" ref="A170" si="35">A166+1</f>
        <v>39</v>
      </c>
      <c r="B170" s="74" t="s">
        <v>29</v>
      </c>
      <c r="C170" s="74" t="s">
        <v>31</v>
      </c>
      <c r="D170" s="74" t="s">
        <v>18</v>
      </c>
      <c r="E170" s="293" t="s">
        <v>33</v>
      </c>
      <c r="F170" s="293"/>
      <c r="G170" s="293" t="s">
        <v>24</v>
      </c>
      <c r="H170" s="294"/>
      <c r="I170" s="45"/>
      <c r="J170" s="42" t="s">
        <v>0</v>
      </c>
      <c r="K170" s="43"/>
      <c r="L170" s="43"/>
      <c r="M170" s="44"/>
      <c r="N170" s="2"/>
      <c r="V170" s="50"/>
    </row>
    <row r="171" spans="1:22" ht="13.8" thickBot="1" x14ac:dyDescent="0.3">
      <c r="A171" s="291"/>
      <c r="B171" s="7"/>
      <c r="C171" s="7"/>
      <c r="D171" s="4"/>
      <c r="E171" s="7"/>
      <c r="F171" s="7"/>
      <c r="G171" s="295"/>
      <c r="H171" s="296"/>
      <c r="I171" s="297"/>
      <c r="J171" s="40" t="s">
        <v>37</v>
      </c>
      <c r="K171" s="40"/>
      <c r="L171" s="40"/>
      <c r="M171" s="41"/>
      <c r="N171" s="2"/>
      <c r="V171" s="50"/>
    </row>
    <row r="172" spans="1:22" ht="21" thickBot="1" x14ac:dyDescent="0.3">
      <c r="A172" s="291"/>
      <c r="B172" s="75" t="s">
        <v>30</v>
      </c>
      <c r="C172" s="75" t="s">
        <v>32</v>
      </c>
      <c r="D172" s="75" t="s">
        <v>17</v>
      </c>
      <c r="E172" s="298" t="s">
        <v>34</v>
      </c>
      <c r="F172" s="298"/>
      <c r="G172" s="299"/>
      <c r="H172" s="300"/>
      <c r="I172" s="301"/>
      <c r="J172" s="12" t="s">
        <v>38</v>
      </c>
      <c r="K172" s="13"/>
      <c r="L172" s="13"/>
      <c r="M172" s="14"/>
      <c r="N172" s="2"/>
      <c r="V172" s="50"/>
    </row>
    <row r="173" spans="1:22" ht="13.8" thickBot="1" x14ac:dyDescent="0.3">
      <c r="A173" s="292"/>
      <c r="B173" s="8"/>
      <c r="C173" s="8"/>
      <c r="D173" s="9"/>
      <c r="E173" s="10" t="s">
        <v>2</v>
      </c>
      <c r="F173" s="11"/>
      <c r="G173" s="302"/>
      <c r="H173" s="303"/>
      <c r="I173" s="304"/>
      <c r="J173" s="12" t="s">
        <v>39</v>
      </c>
      <c r="K173" s="13"/>
      <c r="L173" s="13"/>
      <c r="M173" s="14"/>
      <c r="N173" s="2"/>
      <c r="V173" s="50"/>
    </row>
    <row r="174" spans="1:22" ht="21.6" thickTop="1" thickBot="1" x14ac:dyDescent="0.3">
      <c r="A174" s="290">
        <f t="shared" ref="A174" si="36">A170+1</f>
        <v>40</v>
      </c>
      <c r="B174" s="74" t="s">
        <v>29</v>
      </c>
      <c r="C174" s="74" t="s">
        <v>31</v>
      </c>
      <c r="D174" s="74" t="s">
        <v>18</v>
      </c>
      <c r="E174" s="293" t="s">
        <v>33</v>
      </c>
      <c r="F174" s="293"/>
      <c r="G174" s="293" t="s">
        <v>24</v>
      </c>
      <c r="H174" s="294"/>
      <c r="I174" s="45"/>
      <c r="J174" s="42" t="s">
        <v>0</v>
      </c>
      <c r="K174" s="43"/>
      <c r="L174" s="43"/>
      <c r="M174" s="44"/>
      <c r="N174" s="2"/>
      <c r="V174" s="50"/>
    </row>
    <row r="175" spans="1:22" ht="13.8" thickBot="1" x14ac:dyDescent="0.3">
      <c r="A175" s="291"/>
      <c r="B175" s="7"/>
      <c r="C175" s="7"/>
      <c r="D175" s="4"/>
      <c r="E175" s="7"/>
      <c r="F175" s="7"/>
      <c r="G175" s="295"/>
      <c r="H175" s="296"/>
      <c r="I175" s="297"/>
      <c r="J175" s="40" t="s">
        <v>37</v>
      </c>
      <c r="K175" s="40"/>
      <c r="L175" s="40"/>
      <c r="M175" s="41"/>
      <c r="N175" s="2"/>
      <c r="V175" s="50"/>
    </row>
    <row r="176" spans="1:22" ht="21" thickBot="1" x14ac:dyDescent="0.3">
      <c r="A176" s="291"/>
      <c r="B176" s="75" t="s">
        <v>30</v>
      </c>
      <c r="C176" s="75" t="s">
        <v>32</v>
      </c>
      <c r="D176" s="75" t="s">
        <v>17</v>
      </c>
      <c r="E176" s="298" t="s">
        <v>34</v>
      </c>
      <c r="F176" s="298"/>
      <c r="G176" s="299"/>
      <c r="H176" s="300"/>
      <c r="I176" s="301"/>
      <c r="J176" s="12" t="s">
        <v>38</v>
      </c>
      <c r="K176" s="13"/>
      <c r="L176" s="13"/>
      <c r="M176" s="14"/>
      <c r="N176" s="2"/>
      <c r="V176" s="50"/>
    </row>
    <row r="177" spans="1:22" ht="13.8" thickBot="1" x14ac:dyDescent="0.3">
      <c r="A177" s="292"/>
      <c r="B177" s="8"/>
      <c r="C177" s="8"/>
      <c r="D177" s="9"/>
      <c r="E177" s="10" t="s">
        <v>2</v>
      </c>
      <c r="F177" s="11"/>
      <c r="G177" s="302"/>
      <c r="H177" s="303"/>
      <c r="I177" s="304"/>
      <c r="J177" s="12" t="s">
        <v>39</v>
      </c>
      <c r="K177" s="13"/>
      <c r="L177" s="13"/>
      <c r="M177" s="14"/>
      <c r="N177" s="2"/>
      <c r="V177" s="50"/>
    </row>
    <row r="178" spans="1:22" ht="21.6" thickTop="1" thickBot="1" x14ac:dyDescent="0.3">
      <c r="A178" s="290">
        <f t="shared" ref="A178" si="37">A174+1</f>
        <v>41</v>
      </c>
      <c r="B178" s="74" t="s">
        <v>29</v>
      </c>
      <c r="C178" s="74" t="s">
        <v>31</v>
      </c>
      <c r="D178" s="74" t="s">
        <v>18</v>
      </c>
      <c r="E178" s="293" t="s">
        <v>33</v>
      </c>
      <c r="F178" s="293"/>
      <c r="G178" s="293" t="s">
        <v>24</v>
      </c>
      <c r="H178" s="294"/>
      <c r="I178" s="45"/>
      <c r="J178" s="42" t="s">
        <v>0</v>
      </c>
      <c r="K178" s="43"/>
      <c r="L178" s="43"/>
      <c r="M178" s="44"/>
      <c r="N178" s="2"/>
      <c r="V178" s="50"/>
    </row>
    <row r="179" spans="1:22" ht="13.8" thickBot="1" x14ac:dyDescent="0.3">
      <c r="A179" s="291"/>
      <c r="B179" s="7"/>
      <c r="C179" s="7"/>
      <c r="D179" s="4"/>
      <c r="E179" s="7"/>
      <c r="F179" s="7"/>
      <c r="G179" s="295"/>
      <c r="H179" s="296"/>
      <c r="I179" s="297"/>
      <c r="J179" s="40" t="s">
        <v>37</v>
      </c>
      <c r="K179" s="40"/>
      <c r="L179" s="40"/>
      <c r="M179" s="41"/>
      <c r="N179" s="2"/>
      <c r="V179" s="50">
        <v>0</v>
      </c>
    </row>
    <row r="180" spans="1:22" ht="21" thickBot="1" x14ac:dyDescent="0.3">
      <c r="A180" s="291"/>
      <c r="B180" s="75" t="s">
        <v>30</v>
      </c>
      <c r="C180" s="75" t="s">
        <v>32</v>
      </c>
      <c r="D180" s="75" t="s">
        <v>17</v>
      </c>
      <c r="E180" s="298" t="s">
        <v>34</v>
      </c>
      <c r="F180" s="298"/>
      <c r="G180" s="299"/>
      <c r="H180" s="300"/>
      <c r="I180" s="301"/>
      <c r="J180" s="12" t="s">
        <v>38</v>
      </c>
      <c r="K180" s="13"/>
      <c r="L180" s="13"/>
      <c r="M180" s="14"/>
      <c r="N180" s="2"/>
      <c r="V180" s="50"/>
    </row>
    <row r="181" spans="1:22" ht="13.8" thickBot="1" x14ac:dyDescent="0.3">
      <c r="A181" s="292"/>
      <c r="B181" s="8"/>
      <c r="C181" s="8"/>
      <c r="D181" s="9"/>
      <c r="E181" s="10" t="s">
        <v>2</v>
      </c>
      <c r="F181" s="11"/>
      <c r="G181" s="302"/>
      <c r="H181" s="303"/>
      <c r="I181" s="304"/>
      <c r="J181" s="12" t="s">
        <v>39</v>
      </c>
      <c r="K181" s="13"/>
      <c r="L181" s="13"/>
      <c r="M181" s="14"/>
      <c r="N181" s="2"/>
      <c r="V181" s="50"/>
    </row>
    <row r="182" spans="1:22" ht="21.6" thickTop="1" thickBot="1" x14ac:dyDescent="0.3">
      <c r="A182" s="290">
        <f t="shared" ref="A182" si="38">A178+1</f>
        <v>42</v>
      </c>
      <c r="B182" s="74" t="s">
        <v>29</v>
      </c>
      <c r="C182" s="74" t="s">
        <v>31</v>
      </c>
      <c r="D182" s="74" t="s">
        <v>18</v>
      </c>
      <c r="E182" s="293" t="s">
        <v>33</v>
      </c>
      <c r="F182" s="293"/>
      <c r="G182" s="293" t="s">
        <v>24</v>
      </c>
      <c r="H182" s="294"/>
      <c r="I182" s="45"/>
      <c r="J182" s="42" t="s">
        <v>0</v>
      </c>
      <c r="K182" s="43"/>
      <c r="L182" s="43"/>
      <c r="M182" s="44"/>
      <c r="N182" s="2"/>
      <c r="V182" s="50"/>
    </row>
    <row r="183" spans="1:22" ht="13.8" thickBot="1" x14ac:dyDescent="0.3">
      <c r="A183" s="291"/>
      <c r="B183" s="7"/>
      <c r="C183" s="7"/>
      <c r="D183" s="4"/>
      <c r="E183" s="7"/>
      <c r="F183" s="7"/>
      <c r="G183" s="295"/>
      <c r="H183" s="296"/>
      <c r="I183" s="297"/>
      <c r="J183" s="40" t="s">
        <v>37</v>
      </c>
      <c r="K183" s="40"/>
      <c r="L183" s="40"/>
      <c r="M183" s="41"/>
      <c r="N183" s="2"/>
      <c r="V183" s="50">
        <v>0</v>
      </c>
    </row>
    <row r="184" spans="1:22" ht="21" thickBot="1" x14ac:dyDescent="0.3">
      <c r="A184" s="291"/>
      <c r="B184" s="75" t="s">
        <v>30</v>
      </c>
      <c r="C184" s="75" t="s">
        <v>32</v>
      </c>
      <c r="D184" s="75" t="s">
        <v>17</v>
      </c>
      <c r="E184" s="298" t="s">
        <v>34</v>
      </c>
      <c r="F184" s="298"/>
      <c r="G184" s="299"/>
      <c r="H184" s="300"/>
      <c r="I184" s="301"/>
      <c r="J184" s="12" t="s">
        <v>38</v>
      </c>
      <c r="K184" s="13"/>
      <c r="L184" s="13"/>
      <c r="M184" s="14"/>
      <c r="N184" s="2"/>
      <c r="V184" s="50"/>
    </row>
    <row r="185" spans="1:22" ht="13.8" thickBot="1" x14ac:dyDescent="0.3">
      <c r="A185" s="292"/>
      <c r="B185" s="8"/>
      <c r="C185" s="8"/>
      <c r="D185" s="9"/>
      <c r="E185" s="10" t="s">
        <v>2</v>
      </c>
      <c r="F185" s="11"/>
      <c r="G185" s="302"/>
      <c r="H185" s="303"/>
      <c r="I185" s="304"/>
      <c r="J185" s="12" t="s">
        <v>39</v>
      </c>
      <c r="K185" s="13"/>
      <c r="L185" s="13"/>
      <c r="M185" s="14"/>
      <c r="N185" s="2"/>
      <c r="V185" s="50"/>
    </row>
    <row r="186" spans="1:22" ht="21.6" thickTop="1" thickBot="1" x14ac:dyDescent="0.3">
      <c r="A186" s="290">
        <f t="shared" ref="A186" si="39">A182+1</f>
        <v>43</v>
      </c>
      <c r="B186" s="74" t="s">
        <v>29</v>
      </c>
      <c r="C186" s="74" t="s">
        <v>31</v>
      </c>
      <c r="D186" s="74" t="s">
        <v>18</v>
      </c>
      <c r="E186" s="293" t="s">
        <v>33</v>
      </c>
      <c r="F186" s="293"/>
      <c r="G186" s="293" t="s">
        <v>24</v>
      </c>
      <c r="H186" s="294"/>
      <c r="I186" s="45"/>
      <c r="J186" s="42" t="s">
        <v>0</v>
      </c>
      <c r="K186" s="43"/>
      <c r="L186" s="43"/>
      <c r="M186" s="44"/>
      <c r="N186" s="2"/>
      <c r="V186" s="50"/>
    </row>
    <row r="187" spans="1:22" ht="13.8" thickBot="1" x14ac:dyDescent="0.3">
      <c r="A187" s="291"/>
      <c r="B187" s="7"/>
      <c r="C187" s="7"/>
      <c r="D187" s="4"/>
      <c r="E187" s="7"/>
      <c r="F187" s="7"/>
      <c r="G187" s="295"/>
      <c r="H187" s="296"/>
      <c r="I187" s="297"/>
      <c r="J187" s="40" t="s">
        <v>37</v>
      </c>
      <c r="K187" s="40"/>
      <c r="L187" s="40"/>
      <c r="M187" s="41"/>
      <c r="N187" s="2"/>
      <c r="V187" s="50">
        <v>0</v>
      </c>
    </row>
    <row r="188" spans="1:22" ht="21" thickBot="1" x14ac:dyDescent="0.3">
      <c r="A188" s="291"/>
      <c r="B188" s="75" t="s">
        <v>30</v>
      </c>
      <c r="C188" s="75" t="s">
        <v>32</v>
      </c>
      <c r="D188" s="75" t="s">
        <v>17</v>
      </c>
      <c r="E188" s="298" t="s">
        <v>34</v>
      </c>
      <c r="F188" s="298"/>
      <c r="G188" s="299"/>
      <c r="H188" s="300"/>
      <c r="I188" s="301"/>
      <c r="J188" s="12" t="s">
        <v>38</v>
      </c>
      <c r="K188" s="13"/>
      <c r="L188" s="13"/>
      <c r="M188" s="14"/>
      <c r="N188" s="2"/>
      <c r="V188" s="50"/>
    </row>
    <row r="189" spans="1:22" ht="13.8" thickBot="1" x14ac:dyDescent="0.3">
      <c r="A189" s="292"/>
      <c r="B189" s="8"/>
      <c r="C189" s="8"/>
      <c r="D189" s="9"/>
      <c r="E189" s="10" t="s">
        <v>2</v>
      </c>
      <c r="F189" s="11"/>
      <c r="G189" s="302"/>
      <c r="H189" s="303"/>
      <c r="I189" s="304"/>
      <c r="J189" s="12" t="s">
        <v>39</v>
      </c>
      <c r="K189" s="13"/>
      <c r="L189" s="13"/>
      <c r="M189" s="14"/>
      <c r="N189" s="2"/>
      <c r="V189" s="50"/>
    </row>
    <row r="190" spans="1:22" ht="21.6" thickTop="1" thickBot="1" x14ac:dyDescent="0.3">
      <c r="A190" s="290">
        <f t="shared" ref="A190" si="40">A186+1</f>
        <v>44</v>
      </c>
      <c r="B190" s="74" t="s">
        <v>29</v>
      </c>
      <c r="C190" s="74" t="s">
        <v>31</v>
      </c>
      <c r="D190" s="74" t="s">
        <v>18</v>
      </c>
      <c r="E190" s="293" t="s">
        <v>33</v>
      </c>
      <c r="F190" s="293"/>
      <c r="G190" s="293" t="s">
        <v>24</v>
      </c>
      <c r="H190" s="294"/>
      <c r="I190" s="45"/>
      <c r="J190" s="42" t="s">
        <v>0</v>
      </c>
      <c r="K190" s="43"/>
      <c r="L190" s="43"/>
      <c r="M190" s="44"/>
      <c r="N190" s="2"/>
      <c r="V190" s="50"/>
    </row>
    <row r="191" spans="1:22" ht="13.8" thickBot="1" x14ac:dyDescent="0.3">
      <c r="A191" s="291"/>
      <c r="B191" s="7"/>
      <c r="C191" s="7"/>
      <c r="D191" s="4"/>
      <c r="E191" s="7"/>
      <c r="F191" s="7"/>
      <c r="G191" s="295"/>
      <c r="H191" s="296"/>
      <c r="I191" s="297"/>
      <c r="J191" s="40" t="s">
        <v>37</v>
      </c>
      <c r="K191" s="40"/>
      <c r="L191" s="40"/>
      <c r="M191" s="41"/>
      <c r="N191" s="2"/>
      <c r="V191" s="50">
        <v>0</v>
      </c>
    </row>
    <row r="192" spans="1:22" ht="21" thickBot="1" x14ac:dyDescent="0.3">
      <c r="A192" s="291"/>
      <c r="B192" s="75" t="s">
        <v>30</v>
      </c>
      <c r="C192" s="75" t="s">
        <v>32</v>
      </c>
      <c r="D192" s="75" t="s">
        <v>17</v>
      </c>
      <c r="E192" s="298" t="s">
        <v>34</v>
      </c>
      <c r="F192" s="298"/>
      <c r="G192" s="299"/>
      <c r="H192" s="300"/>
      <c r="I192" s="301"/>
      <c r="J192" s="12" t="s">
        <v>38</v>
      </c>
      <c r="K192" s="13"/>
      <c r="L192" s="13"/>
      <c r="M192" s="14"/>
      <c r="N192" s="2"/>
      <c r="V192" s="50"/>
    </row>
    <row r="193" spans="1:22" ht="13.8" thickBot="1" x14ac:dyDescent="0.3">
      <c r="A193" s="292"/>
      <c r="B193" s="8"/>
      <c r="C193" s="8"/>
      <c r="D193" s="9"/>
      <c r="E193" s="10" t="s">
        <v>2</v>
      </c>
      <c r="F193" s="11"/>
      <c r="G193" s="302"/>
      <c r="H193" s="303"/>
      <c r="I193" s="304"/>
      <c r="J193" s="12" t="s">
        <v>39</v>
      </c>
      <c r="K193" s="13"/>
      <c r="L193" s="13"/>
      <c r="M193" s="14"/>
      <c r="N193" s="2"/>
      <c r="V193" s="50"/>
    </row>
    <row r="194" spans="1:22" ht="21.6" thickTop="1" thickBot="1" x14ac:dyDescent="0.3">
      <c r="A194" s="290">
        <f t="shared" ref="A194" si="41">A190+1</f>
        <v>45</v>
      </c>
      <c r="B194" s="74" t="s">
        <v>29</v>
      </c>
      <c r="C194" s="74" t="s">
        <v>31</v>
      </c>
      <c r="D194" s="74" t="s">
        <v>18</v>
      </c>
      <c r="E194" s="293" t="s">
        <v>33</v>
      </c>
      <c r="F194" s="293"/>
      <c r="G194" s="293" t="s">
        <v>24</v>
      </c>
      <c r="H194" s="294"/>
      <c r="I194" s="45"/>
      <c r="J194" s="42" t="s">
        <v>0</v>
      </c>
      <c r="K194" s="43"/>
      <c r="L194" s="43"/>
      <c r="M194" s="44"/>
      <c r="N194" s="2"/>
      <c r="V194" s="50"/>
    </row>
    <row r="195" spans="1:22" ht="13.8" thickBot="1" x14ac:dyDescent="0.3">
      <c r="A195" s="291"/>
      <c r="B195" s="7"/>
      <c r="C195" s="7"/>
      <c r="D195" s="4"/>
      <c r="E195" s="7"/>
      <c r="F195" s="7"/>
      <c r="G195" s="295"/>
      <c r="H195" s="296"/>
      <c r="I195" s="297"/>
      <c r="J195" s="40" t="s">
        <v>37</v>
      </c>
      <c r="K195" s="40"/>
      <c r="L195" s="40"/>
      <c r="M195" s="41"/>
      <c r="N195" s="2"/>
      <c r="V195" s="50">
        <v>0</v>
      </c>
    </row>
    <row r="196" spans="1:22" ht="21" thickBot="1" x14ac:dyDescent="0.3">
      <c r="A196" s="291"/>
      <c r="B196" s="75" t="s">
        <v>30</v>
      </c>
      <c r="C196" s="75" t="s">
        <v>32</v>
      </c>
      <c r="D196" s="75" t="s">
        <v>17</v>
      </c>
      <c r="E196" s="298" t="s">
        <v>34</v>
      </c>
      <c r="F196" s="298"/>
      <c r="G196" s="299"/>
      <c r="H196" s="300"/>
      <c r="I196" s="301"/>
      <c r="J196" s="12" t="s">
        <v>38</v>
      </c>
      <c r="K196" s="13"/>
      <c r="L196" s="13"/>
      <c r="M196" s="14"/>
      <c r="N196" s="2"/>
      <c r="V196" s="50"/>
    </row>
    <row r="197" spans="1:22" ht="13.8" thickBot="1" x14ac:dyDescent="0.3">
      <c r="A197" s="292"/>
      <c r="B197" s="8"/>
      <c r="C197" s="8"/>
      <c r="D197" s="9"/>
      <c r="E197" s="10" t="s">
        <v>2</v>
      </c>
      <c r="F197" s="11"/>
      <c r="G197" s="302"/>
      <c r="H197" s="303"/>
      <c r="I197" s="304"/>
      <c r="J197" s="12" t="s">
        <v>39</v>
      </c>
      <c r="K197" s="13"/>
      <c r="L197" s="13"/>
      <c r="M197" s="14"/>
      <c r="N197" s="2"/>
      <c r="V197" s="50"/>
    </row>
    <row r="198" spans="1:22" ht="21.6" thickTop="1" thickBot="1" x14ac:dyDescent="0.3">
      <c r="A198" s="290">
        <f t="shared" ref="A198" si="42">A194+1</f>
        <v>46</v>
      </c>
      <c r="B198" s="74" t="s">
        <v>29</v>
      </c>
      <c r="C198" s="74" t="s">
        <v>31</v>
      </c>
      <c r="D198" s="74" t="s">
        <v>18</v>
      </c>
      <c r="E198" s="293" t="s">
        <v>33</v>
      </c>
      <c r="F198" s="293"/>
      <c r="G198" s="293" t="s">
        <v>24</v>
      </c>
      <c r="H198" s="294"/>
      <c r="I198" s="45"/>
      <c r="J198" s="42" t="s">
        <v>0</v>
      </c>
      <c r="K198" s="43"/>
      <c r="L198" s="43"/>
      <c r="M198" s="44"/>
      <c r="N198" s="2"/>
      <c r="V198" s="50"/>
    </row>
    <row r="199" spans="1:22" ht="13.8" thickBot="1" x14ac:dyDescent="0.3">
      <c r="A199" s="291"/>
      <c r="B199" s="7"/>
      <c r="C199" s="7"/>
      <c r="D199" s="4"/>
      <c r="E199" s="7"/>
      <c r="F199" s="7"/>
      <c r="G199" s="295"/>
      <c r="H199" s="296"/>
      <c r="I199" s="297"/>
      <c r="J199" s="40" t="s">
        <v>37</v>
      </c>
      <c r="K199" s="40"/>
      <c r="L199" s="40"/>
      <c r="M199" s="41"/>
      <c r="N199" s="2"/>
      <c r="V199" s="50">
        <v>0</v>
      </c>
    </row>
    <row r="200" spans="1:22" ht="21" thickBot="1" x14ac:dyDescent="0.3">
      <c r="A200" s="291"/>
      <c r="B200" s="75" t="s">
        <v>30</v>
      </c>
      <c r="C200" s="75" t="s">
        <v>32</v>
      </c>
      <c r="D200" s="75" t="s">
        <v>17</v>
      </c>
      <c r="E200" s="298" t="s">
        <v>34</v>
      </c>
      <c r="F200" s="298"/>
      <c r="G200" s="299"/>
      <c r="H200" s="300"/>
      <c r="I200" s="301"/>
      <c r="J200" s="12" t="s">
        <v>38</v>
      </c>
      <c r="K200" s="13"/>
      <c r="L200" s="13"/>
      <c r="M200" s="14"/>
      <c r="N200" s="2"/>
      <c r="V200" s="50"/>
    </row>
    <row r="201" spans="1:22" ht="13.8" thickBot="1" x14ac:dyDescent="0.3">
      <c r="A201" s="292"/>
      <c r="B201" s="8"/>
      <c r="C201" s="8"/>
      <c r="D201" s="9"/>
      <c r="E201" s="10" t="s">
        <v>2</v>
      </c>
      <c r="F201" s="11"/>
      <c r="G201" s="302"/>
      <c r="H201" s="303"/>
      <c r="I201" s="304"/>
      <c r="J201" s="12" t="s">
        <v>39</v>
      </c>
      <c r="K201" s="13"/>
      <c r="L201" s="13"/>
      <c r="M201" s="14"/>
      <c r="N201" s="2"/>
      <c r="V201" s="50"/>
    </row>
    <row r="202" spans="1:22" ht="21.6" thickTop="1" thickBot="1" x14ac:dyDescent="0.3">
      <c r="A202" s="290">
        <f t="shared" ref="A202" si="43">A198+1</f>
        <v>47</v>
      </c>
      <c r="B202" s="74" t="s">
        <v>29</v>
      </c>
      <c r="C202" s="74" t="s">
        <v>31</v>
      </c>
      <c r="D202" s="74" t="s">
        <v>18</v>
      </c>
      <c r="E202" s="293" t="s">
        <v>33</v>
      </c>
      <c r="F202" s="293"/>
      <c r="G202" s="293" t="s">
        <v>24</v>
      </c>
      <c r="H202" s="294"/>
      <c r="I202" s="45"/>
      <c r="J202" s="42" t="s">
        <v>0</v>
      </c>
      <c r="K202" s="43"/>
      <c r="L202" s="43"/>
      <c r="M202" s="44"/>
      <c r="N202" s="2"/>
      <c r="V202" s="50"/>
    </row>
    <row r="203" spans="1:22" ht="13.8" thickBot="1" x14ac:dyDescent="0.3">
      <c r="A203" s="291"/>
      <c r="B203" s="7"/>
      <c r="C203" s="7"/>
      <c r="D203" s="4"/>
      <c r="E203" s="7"/>
      <c r="F203" s="7"/>
      <c r="G203" s="295"/>
      <c r="H203" s="296"/>
      <c r="I203" s="297"/>
      <c r="J203" s="40" t="s">
        <v>37</v>
      </c>
      <c r="K203" s="40"/>
      <c r="L203" s="40"/>
      <c r="M203" s="41"/>
      <c r="N203" s="2"/>
      <c r="V203" s="50">
        <v>0</v>
      </c>
    </row>
    <row r="204" spans="1:22" ht="21" thickBot="1" x14ac:dyDescent="0.3">
      <c r="A204" s="291"/>
      <c r="B204" s="75" t="s">
        <v>30</v>
      </c>
      <c r="C204" s="75" t="s">
        <v>32</v>
      </c>
      <c r="D204" s="75" t="s">
        <v>17</v>
      </c>
      <c r="E204" s="298" t="s">
        <v>34</v>
      </c>
      <c r="F204" s="298"/>
      <c r="G204" s="299"/>
      <c r="H204" s="300"/>
      <c r="I204" s="301"/>
      <c r="J204" s="12" t="s">
        <v>38</v>
      </c>
      <c r="K204" s="13"/>
      <c r="L204" s="13"/>
      <c r="M204" s="14"/>
      <c r="N204" s="2"/>
      <c r="V204" s="50"/>
    </row>
    <row r="205" spans="1:22" ht="13.8" thickBot="1" x14ac:dyDescent="0.3">
      <c r="A205" s="292"/>
      <c r="B205" s="8"/>
      <c r="C205" s="8"/>
      <c r="D205" s="9"/>
      <c r="E205" s="10" t="s">
        <v>2</v>
      </c>
      <c r="F205" s="11"/>
      <c r="G205" s="302"/>
      <c r="H205" s="303"/>
      <c r="I205" s="304"/>
      <c r="J205" s="12" t="s">
        <v>39</v>
      </c>
      <c r="K205" s="13"/>
      <c r="L205" s="13"/>
      <c r="M205" s="14"/>
      <c r="N205" s="2"/>
      <c r="V205" s="50"/>
    </row>
    <row r="206" spans="1:22" ht="21.6" thickTop="1" thickBot="1" x14ac:dyDescent="0.3">
      <c r="A206" s="290">
        <f t="shared" ref="A206" si="44">A202+1</f>
        <v>48</v>
      </c>
      <c r="B206" s="74" t="s">
        <v>29</v>
      </c>
      <c r="C206" s="74" t="s">
        <v>31</v>
      </c>
      <c r="D206" s="74" t="s">
        <v>18</v>
      </c>
      <c r="E206" s="293" t="s">
        <v>33</v>
      </c>
      <c r="F206" s="293"/>
      <c r="G206" s="293" t="s">
        <v>24</v>
      </c>
      <c r="H206" s="294"/>
      <c r="I206" s="45"/>
      <c r="J206" s="42" t="s">
        <v>0</v>
      </c>
      <c r="K206" s="43"/>
      <c r="L206" s="43"/>
      <c r="M206" s="44"/>
      <c r="N206" s="2"/>
      <c r="V206" s="50"/>
    </row>
    <row r="207" spans="1:22" ht="13.8" thickBot="1" x14ac:dyDescent="0.3">
      <c r="A207" s="291"/>
      <c r="B207" s="7"/>
      <c r="C207" s="7"/>
      <c r="D207" s="4"/>
      <c r="E207" s="7"/>
      <c r="F207" s="7"/>
      <c r="G207" s="295"/>
      <c r="H207" s="296"/>
      <c r="I207" s="297"/>
      <c r="J207" s="40" t="s">
        <v>37</v>
      </c>
      <c r="K207" s="40"/>
      <c r="L207" s="40"/>
      <c r="M207" s="41"/>
      <c r="N207" s="2"/>
      <c r="V207" s="50">
        <v>0</v>
      </c>
    </row>
    <row r="208" spans="1:22" ht="21" thickBot="1" x14ac:dyDescent="0.3">
      <c r="A208" s="291"/>
      <c r="B208" s="75" t="s">
        <v>30</v>
      </c>
      <c r="C208" s="75" t="s">
        <v>32</v>
      </c>
      <c r="D208" s="75" t="s">
        <v>17</v>
      </c>
      <c r="E208" s="298" t="s">
        <v>34</v>
      </c>
      <c r="F208" s="298"/>
      <c r="G208" s="299"/>
      <c r="H208" s="300"/>
      <c r="I208" s="301"/>
      <c r="J208" s="12" t="s">
        <v>38</v>
      </c>
      <c r="K208" s="13"/>
      <c r="L208" s="13"/>
      <c r="M208" s="14"/>
      <c r="N208" s="2"/>
      <c r="V208" s="50"/>
    </row>
    <row r="209" spans="1:22" ht="13.8" thickBot="1" x14ac:dyDescent="0.3">
      <c r="A209" s="292"/>
      <c r="B209" s="8"/>
      <c r="C209" s="8"/>
      <c r="D209" s="9"/>
      <c r="E209" s="10" t="s">
        <v>2</v>
      </c>
      <c r="F209" s="11"/>
      <c r="G209" s="302"/>
      <c r="H209" s="303"/>
      <c r="I209" s="304"/>
      <c r="J209" s="12" t="s">
        <v>39</v>
      </c>
      <c r="K209" s="13"/>
      <c r="L209" s="13"/>
      <c r="M209" s="14"/>
      <c r="N209" s="2"/>
      <c r="V209" s="50"/>
    </row>
    <row r="210" spans="1:22" ht="21.6" thickTop="1" thickBot="1" x14ac:dyDescent="0.3">
      <c r="A210" s="290">
        <f t="shared" ref="A210" si="45">A206+1</f>
        <v>49</v>
      </c>
      <c r="B210" s="74" t="s">
        <v>29</v>
      </c>
      <c r="C210" s="74" t="s">
        <v>31</v>
      </c>
      <c r="D210" s="74" t="s">
        <v>18</v>
      </c>
      <c r="E210" s="293" t="s">
        <v>33</v>
      </c>
      <c r="F210" s="293"/>
      <c r="G210" s="293" t="s">
        <v>24</v>
      </c>
      <c r="H210" s="294"/>
      <c r="I210" s="45"/>
      <c r="J210" s="42" t="s">
        <v>0</v>
      </c>
      <c r="K210" s="43"/>
      <c r="L210" s="43"/>
      <c r="M210" s="44"/>
      <c r="N210" s="2"/>
      <c r="V210" s="50"/>
    </row>
    <row r="211" spans="1:22" ht="13.8" thickBot="1" x14ac:dyDescent="0.3">
      <c r="A211" s="291"/>
      <c r="B211" s="7"/>
      <c r="C211" s="7"/>
      <c r="D211" s="4"/>
      <c r="E211" s="7"/>
      <c r="F211" s="7"/>
      <c r="G211" s="295"/>
      <c r="H211" s="296"/>
      <c r="I211" s="297"/>
      <c r="J211" s="40" t="s">
        <v>37</v>
      </c>
      <c r="K211" s="40"/>
      <c r="L211" s="40"/>
      <c r="M211" s="41"/>
      <c r="N211" s="2"/>
      <c r="V211" s="50">
        <v>0</v>
      </c>
    </row>
    <row r="212" spans="1:22" ht="21" thickBot="1" x14ac:dyDescent="0.3">
      <c r="A212" s="291"/>
      <c r="B212" s="75" t="s">
        <v>30</v>
      </c>
      <c r="C212" s="75" t="s">
        <v>32</v>
      </c>
      <c r="D212" s="75" t="s">
        <v>17</v>
      </c>
      <c r="E212" s="298" t="s">
        <v>34</v>
      </c>
      <c r="F212" s="298"/>
      <c r="G212" s="299"/>
      <c r="H212" s="300"/>
      <c r="I212" s="301"/>
      <c r="J212" s="12" t="s">
        <v>38</v>
      </c>
      <c r="K212" s="13"/>
      <c r="L212" s="13"/>
      <c r="M212" s="14"/>
      <c r="N212" s="2"/>
      <c r="V212" s="50"/>
    </row>
    <row r="213" spans="1:22" ht="13.8" thickBot="1" x14ac:dyDescent="0.3">
      <c r="A213" s="292"/>
      <c r="B213" s="8"/>
      <c r="C213" s="8"/>
      <c r="D213" s="9"/>
      <c r="E213" s="10" t="s">
        <v>2</v>
      </c>
      <c r="F213" s="11"/>
      <c r="G213" s="302"/>
      <c r="H213" s="303"/>
      <c r="I213" s="304"/>
      <c r="J213" s="12" t="s">
        <v>39</v>
      </c>
      <c r="K213" s="13"/>
      <c r="L213" s="13"/>
      <c r="M213" s="14"/>
      <c r="N213" s="2"/>
      <c r="V213" s="50"/>
    </row>
    <row r="214" spans="1:22" ht="21.6" thickTop="1" thickBot="1" x14ac:dyDescent="0.3">
      <c r="A214" s="290">
        <f t="shared" ref="A214" si="46">A210+1</f>
        <v>50</v>
      </c>
      <c r="B214" s="74" t="s">
        <v>29</v>
      </c>
      <c r="C214" s="74" t="s">
        <v>31</v>
      </c>
      <c r="D214" s="74" t="s">
        <v>18</v>
      </c>
      <c r="E214" s="293" t="s">
        <v>33</v>
      </c>
      <c r="F214" s="293"/>
      <c r="G214" s="293" t="s">
        <v>24</v>
      </c>
      <c r="H214" s="294"/>
      <c r="I214" s="45"/>
      <c r="J214" s="42" t="s">
        <v>0</v>
      </c>
      <c r="K214" s="43"/>
      <c r="L214" s="43"/>
      <c r="M214" s="44"/>
      <c r="N214" s="2"/>
      <c r="V214" s="50"/>
    </row>
    <row r="215" spans="1:22" ht="13.8" thickBot="1" x14ac:dyDescent="0.3">
      <c r="A215" s="291"/>
      <c r="B215" s="7"/>
      <c r="C215" s="7"/>
      <c r="D215" s="4"/>
      <c r="E215" s="7"/>
      <c r="F215" s="7"/>
      <c r="G215" s="295"/>
      <c r="H215" s="296"/>
      <c r="I215" s="297"/>
      <c r="J215" s="40" t="s">
        <v>37</v>
      </c>
      <c r="K215" s="40"/>
      <c r="L215" s="40"/>
      <c r="M215" s="41"/>
      <c r="N215" s="2"/>
      <c r="V215" s="50">
        <v>0</v>
      </c>
    </row>
    <row r="216" spans="1:22" ht="21" thickBot="1" x14ac:dyDescent="0.3">
      <c r="A216" s="291"/>
      <c r="B216" s="75" t="s">
        <v>30</v>
      </c>
      <c r="C216" s="75" t="s">
        <v>32</v>
      </c>
      <c r="D216" s="75" t="s">
        <v>17</v>
      </c>
      <c r="E216" s="298" t="s">
        <v>34</v>
      </c>
      <c r="F216" s="298"/>
      <c r="G216" s="299"/>
      <c r="H216" s="300"/>
      <c r="I216" s="301"/>
      <c r="J216" s="12" t="s">
        <v>38</v>
      </c>
      <c r="K216" s="13"/>
      <c r="L216" s="13"/>
      <c r="M216" s="14"/>
      <c r="N216" s="2"/>
      <c r="V216" s="50"/>
    </row>
    <row r="217" spans="1:22" ht="13.8" thickBot="1" x14ac:dyDescent="0.3">
      <c r="A217" s="292"/>
      <c r="B217" s="8"/>
      <c r="C217" s="8"/>
      <c r="D217" s="9"/>
      <c r="E217" s="10" t="s">
        <v>2</v>
      </c>
      <c r="F217" s="11"/>
      <c r="G217" s="302"/>
      <c r="H217" s="303"/>
      <c r="I217" s="304"/>
      <c r="J217" s="12" t="s">
        <v>39</v>
      </c>
      <c r="K217" s="13"/>
      <c r="L217" s="13"/>
      <c r="M217" s="14"/>
      <c r="N217" s="2"/>
      <c r="V217" s="50"/>
    </row>
    <row r="218" spans="1:22" ht="21.6" thickTop="1" thickBot="1" x14ac:dyDescent="0.3">
      <c r="A218" s="290">
        <f t="shared" ref="A218" si="47">A214+1</f>
        <v>51</v>
      </c>
      <c r="B218" s="74" t="s">
        <v>29</v>
      </c>
      <c r="C218" s="74" t="s">
        <v>31</v>
      </c>
      <c r="D218" s="74" t="s">
        <v>18</v>
      </c>
      <c r="E218" s="293" t="s">
        <v>33</v>
      </c>
      <c r="F218" s="293"/>
      <c r="G218" s="293" t="s">
        <v>24</v>
      </c>
      <c r="H218" s="294"/>
      <c r="I218" s="45"/>
      <c r="J218" s="42" t="s">
        <v>0</v>
      </c>
      <c r="K218" s="43"/>
      <c r="L218" s="43"/>
      <c r="M218" s="44"/>
      <c r="N218" s="2"/>
      <c r="V218" s="50"/>
    </row>
    <row r="219" spans="1:22" ht="13.8" thickBot="1" x14ac:dyDescent="0.3">
      <c r="A219" s="291"/>
      <c r="B219" s="7"/>
      <c r="C219" s="7"/>
      <c r="D219" s="4"/>
      <c r="E219" s="7"/>
      <c r="F219" s="7"/>
      <c r="G219" s="295"/>
      <c r="H219" s="296"/>
      <c r="I219" s="297"/>
      <c r="J219" s="40" t="s">
        <v>37</v>
      </c>
      <c r="K219" s="40"/>
      <c r="L219" s="40"/>
      <c r="M219" s="41"/>
      <c r="N219" s="2"/>
      <c r="V219" s="50">
        <v>0</v>
      </c>
    </row>
    <row r="220" spans="1:22" ht="21" thickBot="1" x14ac:dyDescent="0.3">
      <c r="A220" s="291"/>
      <c r="B220" s="75" t="s">
        <v>30</v>
      </c>
      <c r="C220" s="75" t="s">
        <v>32</v>
      </c>
      <c r="D220" s="75" t="s">
        <v>17</v>
      </c>
      <c r="E220" s="298" t="s">
        <v>34</v>
      </c>
      <c r="F220" s="298"/>
      <c r="G220" s="299"/>
      <c r="H220" s="300"/>
      <c r="I220" s="301"/>
      <c r="J220" s="12" t="s">
        <v>38</v>
      </c>
      <c r="K220" s="13"/>
      <c r="L220" s="13"/>
      <c r="M220" s="14"/>
      <c r="N220" s="2"/>
      <c r="V220" s="50"/>
    </row>
    <row r="221" spans="1:22" ht="13.8" thickBot="1" x14ac:dyDescent="0.3">
      <c r="A221" s="292"/>
      <c r="B221" s="8"/>
      <c r="C221" s="8"/>
      <c r="D221" s="9"/>
      <c r="E221" s="10" t="s">
        <v>2</v>
      </c>
      <c r="F221" s="11"/>
      <c r="G221" s="302"/>
      <c r="H221" s="303"/>
      <c r="I221" s="304"/>
      <c r="J221" s="12" t="s">
        <v>39</v>
      </c>
      <c r="K221" s="13"/>
      <c r="L221" s="13"/>
      <c r="M221" s="14"/>
      <c r="N221" s="2"/>
      <c r="V221" s="50"/>
    </row>
    <row r="222" spans="1:22" ht="21.6" thickTop="1" thickBot="1" x14ac:dyDescent="0.3">
      <c r="A222" s="290">
        <f t="shared" ref="A222" si="48">A218+1</f>
        <v>52</v>
      </c>
      <c r="B222" s="74" t="s">
        <v>29</v>
      </c>
      <c r="C222" s="74" t="s">
        <v>31</v>
      </c>
      <c r="D222" s="74" t="s">
        <v>18</v>
      </c>
      <c r="E222" s="293" t="s">
        <v>33</v>
      </c>
      <c r="F222" s="293"/>
      <c r="G222" s="293" t="s">
        <v>24</v>
      </c>
      <c r="H222" s="294"/>
      <c r="I222" s="45"/>
      <c r="J222" s="42" t="s">
        <v>0</v>
      </c>
      <c r="K222" s="43"/>
      <c r="L222" s="43"/>
      <c r="M222" s="44"/>
      <c r="N222" s="2"/>
      <c r="V222" s="50"/>
    </row>
    <row r="223" spans="1:22" ht="13.8" thickBot="1" x14ac:dyDescent="0.3">
      <c r="A223" s="291"/>
      <c r="B223" s="7"/>
      <c r="C223" s="7"/>
      <c r="D223" s="4"/>
      <c r="E223" s="7"/>
      <c r="F223" s="7"/>
      <c r="G223" s="295"/>
      <c r="H223" s="296"/>
      <c r="I223" s="297"/>
      <c r="J223" s="40" t="s">
        <v>37</v>
      </c>
      <c r="K223" s="40"/>
      <c r="L223" s="40"/>
      <c r="M223" s="41"/>
      <c r="N223" s="2"/>
      <c r="V223" s="50">
        <v>0</v>
      </c>
    </row>
    <row r="224" spans="1:22" ht="21" thickBot="1" x14ac:dyDescent="0.3">
      <c r="A224" s="291"/>
      <c r="B224" s="75" t="s">
        <v>30</v>
      </c>
      <c r="C224" s="75" t="s">
        <v>32</v>
      </c>
      <c r="D224" s="75" t="s">
        <v>17</v>
      </c>
      <c r="E224" s="298" t="s">
        <v>34</v>
      </c>
      <c r="F224" s="298"/>
      <c r="G224" s="299"/>
      <c r="H224" s="300"/>
      <c r="I224" s="301"/>
      <c r="J224" s="12" t="s">
        <v>38</v>
      </c>
      <c r="K224" s="13"/>
      <c r="L224" s="13"/>
      <c r="M224" s="14"/>
      <c r="N224" s="2"/>
      <c r="V224" s="50"/>
    </row>
    <row r="225" spans="1:22" ht="13.8" thickBot="1" x14ac:dyDescent="0.3">
      <c r="A225" s="292"/>
      <c r="B225" s="8"/>
      <c r="C225" s="8"/>
      <c r="D225" s="9"/>
      <c r="E225" s="10" t="s">
        <v>2</v>
      </c>
      <c r="F225" s="11"/>
      <c r="G225" s="302"/>
      <c r="H225" s="303"/>
      <c r="I225" s="304"/>
      <c r="J225" s="12" t="s">
        <v>39</v>
      </c>
      <c r="K225" s="13"/>
      <c r="L225" s="13"/>
      <c r="M225" s="14"/>
      <c r="N225" s="2"/>
      <c r="V225" s="50"/>
    </row>
    <row r="226" spans="1:22" ht="21.6" thickTop="1" thickBot="1" x14ac:dyDescent="0.3">
      <c r="A226" s="290">
        <f t="shared" ref="A226" si="49">A222+1</f>
        <v>53</v>
      </c>
      <c r="B226" s="74" t="s">
        <v>29</v>
      </c>
      <c r="C226" s="74" t="s">
        <v>31</v>
      </c>
      <c r="D226" s="74" t="s">
        <v>18</v>
      </c>
      <c r="E226" s="293" t="s">
        <v>33</v>
      </c>
      <c r="F226" s="293"/>
      <c r="G226" s="293" t="s">
        <v>24</v>
      </c>
      <c r="H226" s="294"/>
      <c r="I226" s="45"/>
      <c r="J226" s="42" t="s">
        <v>0</v>
      </c>
      <c r="K226" s="43"/>
      <c r="L226" s="43"/>
      <c r="M226" s="44"/>
      <c r="N226" s="2"/>
      <c r="V226" s="50"/>
    </row>
    <row r="227" spans="1:22" ht="13.8" thickBot="1" x14ac:dyDescent="0.3">
      <c r="A227" s="291"/>
      <c r="B227" s="7"/>
      <c r="C227" s="7"/>
      <c r="D227" s="4"/>
      <c r="E227" s="7"/>
      <c r="F227" s="7"/>
      <c r="G227" s="295"/>
      <c r="H227" s="296"/>
      <c r="I227" s="297"/>
      <c r="J227" s="40" t="s">
        <v>37</v>
      </c>
      <c r="K227" s="40"/>
      <c r="L227" s="40"/>
      <c r="M227" s="41"/>
      <c r="N227" s="2"/>
      <c r="V227" s="50">
        <v>0</v>
      </c>
    </row>
    <row r="228" spans="1:22" ht="21" thickBot="1" x14ac:dyDescent="0.3">
      <c r="A228" s="291"/>
      <c r="B228" s="75" t="s">
        <v>30</v>
      </c>
      <c r="C228" s="75" t="s">
        <v>32</v>
      </c>
      <c r="D228" s="75" t="s">
        <v>17</v>
      </c>
      <c r="E228" s="298" t="s">
        <v>34</v>
      </c>
      <c r="F228" s="298"/>
      <c r="G228" s="299"/>
      <c r="H228" s="300"/>
      <c r="I228" s="301"/>
      <c r="J228" s="12" t="s">
        <v>38</v>
      </c>
      <c r="K228" s="13"/>
      <c r="L228" s="13"/>
      <c r="M228" s="14"/>
      <c r="N228" s="2"/>
      <c r="V228" s="50"/>
    </row>
    <row r="229" spans="1:22" ht="13.8" thickBot="1" x14ac:dyDescent="0.3">
      <c r="A229" s="292"/>
      <c r="B229" s="8"/>
      <c r="C229" s="8"/>
      <c r="D229" s="9"/>
      <c r="E229" s="10" t="s">
        <v>2</v>
      </c>
      <c r="F229" s="11"/>
      <c r="G229" s="302"/>
      <c r="H229" s="303"/>
      <c r="I229" s="304"/>
      <c r="J229" s="12" t="s">
        <v>39</v>
      </c>
      <c r="K229" s="13"/>
      <c r="L229" s="13"/>
      <c r="M229" s="14"/>
      <c r="N229" s="2"/>
      <c r="V229" s="50"/>
    </row>
    <row r="230" spans="1:22" ht="21.6" thickTop="1" thickBot="1" x14ac:dyDescent="0.3">
      <c r="A230" s="290">
        <f t="shared" ref="A230" si="50">A226+1</f>
        <v>54</v>
      </c>
      <c r="B230" s="74" t="s">
        <v>29</v>
      </c>
      <c r="C230" s="74" t="s">
        <v>31</v>
      </c>
      <c r="D230" s="74" t="s">
        <v>18</v>
      </c>
      <c r="E230" s="293" t="s">
        <v>33</v>
      </c>
      <c r="F230" s="293"/>
      <c r="G230" s="293" t="s">
        <v>24</v>
      </c>
      <c r="H230" s="294"/>
      <c r="I230" s="45"/>
      <c r="J230" s="42" t="s">
        <v>0</v>
      </c>
      <c r="K230" s="43"/>
      <c r="L230" s="43"/>
      <c r="M230" s="44"/>
      <c r="N230" s="2"/>
      <c r="V230" s="50"/>
    </row>
    <row r="231" spans="1:22" ht="13.8" thickBot="1" x14ac:dyDescent="0.3">
      <c r="A231" s="291"/>
      <c r="B231" s="7"/>
      <c r="C231" s="7"/>
      <c r="D231" s="4"/>
      <c r="E231" s="7"/>
      <c r="F231" s="7"/>
      <c r="G231" s="295"/>
      <c r="H231" s="296"/>
      <c r="I231" s="297"/>
      <c r="J231" s="40" t="s">
        <v>37</v>
      </c>
      <c r="K231" s="40"/>
      <c r="L231" s="40"/>
      <c r="M231" s="41"/>
      <c r="N231" s="2"/>
      <c r="V231" s="50">
        <v>0</v>
      </c>
    </row>
    <row r="232" spans="1:22" ht="21" thickBot="1" x14ac:dyDescent="0.3">
      <c r="A232" s="291"/>
      <c r="B232" s="75" t="s">
        <v>30</v>
      </c>
      <c r="C232" s="75" t="s">
        <v>32</v>
      </c>
      <c r="D232" s="75" t="s">
        <v>17</v>
      </c>
      <c r="E232" s="298" t="s">
        <v>34</v>
      </c>
      <c r="F232" s="298"/>
      <c r="G232" s="299"/>
      <c r="H232" s="300"/>
      <c r="I232" s="301"/>
      <c r="J232" s="12" t="s">
        <v>38</v>
      </c>
      <c r="K232" s="13"/>
      <c r="L232" s="13"/>
      <c r="M232" s="14"/>
      <c r="N232" s="2"/>
      <c r="V232" s="50"/>
    </row>
    <row r="233" spans="1:22" ht="13.8" thickBot="1" x14ac:dyDescent="0.3">
      <c r="A233" s="292"/>
      <c r="B233" s="8"/>
      <c r="C233" s="8"/>
      <c r="D233" s="9"/>
      <c r="E233" s="10" t="s">
        <v>2</v>
      </c>
      <c r="F233" s="11"/>
      <c r="G233" s="302"/>
      <c r="H233" s="303"/>
      <c r="I233" s="304"/>
      <c r="J233" s="12" t="s">
        <v>39</v>
      </c>
      <c r="K233" s="13"/>
      <c r="L233" s="13"/>
      <c r="M233" s="14"/>
      <c r="N233" s="2"/>
      <c r="V233" s="50"/>
    </row>
    <row r="234" spans="1:22" ht="21.6" thickTop="1" thickBot="1" x14ac:dyDescent="0.3">
      <c r="A234" s="290">
        <f t="shared" ref="A234" si="51">A230+1</f>
        <v>55</v>
      </c>
      <c r="B234" s="74" t="s">
        <v>29</v>
      </c>
      <c r="C234" s="74" t="s">
        <v>31</v>
      </c>
      <c r="D234" s="74" t="s">
        <v>18</v>
      </c>
      <c r="E234" s="293" t="s">
        <v>33</v>
      </c>
      <c r="F234" s="293"/>
      <c r="G234" s="293" t="s">
        <v>24</v>
      </c>
      <c r="H234" s="294"/>
      <c r="I234" s="45"/>
      <c r="J234" s="42" t="s">
        <v>0</v>
      </c>
      <c r="K234" s="43"/>
      <c r="L234" s="43"/>
      <c r="M234" s="44"/>
      <c r="N234" s="2"/>
      <c r="V234" s="50"/>
    </row>
    <row r="235" spans="1:22" ht="13.8" thickBot="1" x14ac:dyDescent="0.3">
      <c r="A235" s="291"/>
      <c r="B235" s="7"/>
      <c r="C235" s="7"/>
      <c r="D235" s="4"/>
      <c r="E235" s="7"/>
      <c r="F235" s="7"/>
      <c r="G235" s="295"/>
      <c r="H235" s="296"/>
      <c r="I235" s="297"/>
      <c r="J235" s="40" t="s">
        <v>37</v>
      </c>
      <c r="K235" s="40"/>
      <c r="L235" s="40"/>
      <c r="M235" s="41"/>
      <c r="N235" s="2"/>
      <c r="V235" s="50">
        <v>0</v>
      </c>
    </row>
    <row r="236" spans="1:22" ht="21" thickBot="1" x14ac:dyDescent="0.3">
      <c r="A236" s="291"/>
      <c r="B236" s="75" t="s">
        <v>30</v>
      </c>
      <c r="C236" s="75" t="s">
        <v>32</v>
      </c>
      <c r="D236" s="75" t="s">
        <v>17</v>
      </c>
      <c r="E236" s="298" t="s">
        <v>34</v>
      </c>
      <c r="F236" s="298"/>
      <c r="G236" s="299"/>
      <c r="H236" s="300"/>
      <c r="I236" s="301"/>
      <c r="J236" s="12" t="s">
        <v>38</v>
      </c>
      <c r="K236" s="13"/>
      <c r="L236" s="13"/>
      <c r="M236" s="14"/>
      <c r="N236" s="2"/>
      <c r="V236" s="50"/>
    </row>
    <row r="237" spans="1:22" ht="13.8" thickBot="1" x14ac:dyDescent="0.3">
      <c r="A237" s="292"/>
      <c r="B237" s="8"/>
      <c r="C237" s="8"/>
      <c r="D237" s="9"/>
      <c r="E237" s="10" t="s">
        <v>2</v>
      </c>
      <c r="F237" s="11"/>
      <c r="G237" s="302"/>
      <c r="H237" s="303"/>
      <c r="I237" s="304"/>
      <c r="J237" s="12" t="s">
        <v>39</v>
      </c>
      <c r="K237" s="13"/>
      <c r="L237" s="13"/>
      <c r="M237" s="14"/>
      <c r="N237" s="2"/>
      <c r="V237" s="50"/>
    </row>
    <row r="238" spans="1:22" ht="21.6" thickTop="1" thickBot="1" x14ac:dyDescent="0.3">
      <c r="A238" s="290">
        <f t="shared" ref="A238" si="52">A234+1</f>
        <v>56</v>
      </c>
      <c r="B238" s="74" t="s">
        <v>29</v>
      </c>
      <c r="C238" s="74" t="s">
        <v>31</v>
      </c>
      <c r="D238" s="74" t="s">
        <v>18</v>
      </c>
      <c r="E238" s="293" t="s">
        <v>33</v>
      </c>
      <c r="F238" s="293"/>
      <c r="G238" s="293" t="s">
        <v>24</v>
      </c>
      <c r="H238" s="294"/>
      <c r="I238" s="45"/>
      <c r="J238" s="42" t="s">
        <v>0</v>
      </c>
      <c r="K238" s="43"/>
      <c r="L238" s="43"/>
      <c r="M238" s="44"/>
      <c r="N238" s="2"/>
      <c r="V238" s="50"/>
    </row>
    <row r="239" spans="1:22" ht="13.8" thickBot="1" x14ac:dyDescent="0.3">
      <c r="A239" s="291"/>
      <c r="B239" s="7"/>
      <c r="C239" s="7"/>
      <c r="D239" s="4"/>
      <c r="E239" s="7"/>
      <c r="F239" s="7"/>
      <c r="G239" s="295"/>
      <c r="H239" s="296"/>
      <c r="I239" s="297"/>
      <c r="J239" s="40" t="s">
        <v>37</v>
      </c>
      <c r="K239" s="40"/>
      <c r="L239" s="40"/>
      <c r="M239" s="41"/>
      <c r="N239" s="2"/>
      <c r="V239" s="50">
        <v>0</v>
      </c>
    </row>
    <row r="240" spans="1:22" ht="21" thickBot="1" x14ac:dyDescent="0.3">
      <c r="A240" s="291"/>
      <c r="B240" s="75" t="s">
        <v>30</v>
      </c>
      <c r="C240" s="75" t="s">
        <v>32</v>
      </c>
      <c r="D240" s="75" t="s">
        <v>17</v>
      </c>
      <c r="E240" s="298" t="s">
        <v>34</v>
      </c>
      <c r="F240" s="298"/>
      <c r="G240" s="299"/>
      <c r="H240" s="300"/>
      <c r="I240" s="301"/>
      <c r="J240" s="12" t="s">
        <v>38</v>
      </c>
      <c r="K240" s="13"/>
      <c r="L240" s="13"/>
      <c r="M240" s="14"/>
      <c r="N240" s="2"/>
      <c r="V240" s="50"/>
    </row>
    <row r="241" spans="1:22" ht="13.8" thickBot="1" x14ac:dyDescent="0.3">
      <c r="A241" s="292"/>
      <c r="B241" s="8"/>
      <c r="C241" s="8"/>
      <c r="D241" s="9"/>
      <c r="E241" s="10" t="s">
        <v>2</v>
      </c>
      <c r="F241" s="11"/>
      <c r="G241" s="302"/>
      <c r="H241" s="303"/>
      <c r="I241" s="304"/>
      <c r="J241" s="12" t="s">
        <v>39</v>
      </c>
      <c r="K241" s="13"/>
      <c r="L241" s="13"/>
      <c r="M241" s="14"/>
      <c r="N241" s="2"/>
      <c r="V241" s="50"/>
    </row>
    <row r="242" spans="1:22" ht="21.6" thickTop="1" thickBot="1" x14ac:dyDescent="0.3">
      <c r="A242" s="290">
        <f t="shared" ref="A242" si="53">A238+1</f>
        <v>57</v>
      </c>
      <c r="B242" s="74" t="s">
        <v>29</v>
      </c>
      <c r="C242" s="74" t="s">
        <v>31</v>
      </c>
      <c r="D242" s="74" t="s">
        <v>18</v>
      </c>
      <c r="E242" s="293" t="s">
        <v>33</v>
      </c>
      <c r="F242" s="293"/>
      <c r="G242" s="293" t="s">
        <v>24</v>
      </c>
      <c r="H242" s="294"/>
      <c r="I242" s="45"/>
      <c r="J242" s="42" t="s">
        <v>0</v>
      </c>
      <c r="K242" s="43"/>
      <c r="L242" s="43"/>
      <c r="M242" s="44"/>
      <c r="N242" s="2"/>
      <c r="V242" s="50"/>
    </row>
    <row r="243" spans="1:22" ht="13.8" thickBot="1" x14ac:dyDescent="0.3">
      <c r="A243" s="291"/>
      <c r="B243" s="7"/>
      <c r="C243" s="7"/>
      <c r="D243" s="4"/>
      <c r="E243" s="7"/>
      <c r="F243" s="7"/>
      <c r="G243" s="295"/>
      <c r="H243" s="296"/>
      <c r="I243" s="297"/>
      <c r="J243" s="40" t="s">
        <v>37</v>
      </c>
      <c r="K243" s="40"/>
      <c r="L243" s="40"/>
      <c r="M243" s="41"/>
      <c r="N243" s="2"/>
      <c r="V243" s="50">
        <v>0</v>
      </c>
    </row>
    <row r="244" spans="1:22" ht="21" thickBot="1" x14ac:dyDescent="0.3">
      <c r="A244" s="291"/>
      <c r="B244" s="75" t="s">
        <v>30</v>
      </c>
      <c r="C244" s="75" t="s">
        <v>32</v>
      </c>
      <c r="D244" s="75" t="s">
        <v>17</v>
      </c>
      <c r="E244" s="298" t="s">
        <v>34</v>
      </c>
      <c r="F244" s="298"/>
      <c r="G244" s="299"/>
      <c r="H244" s="300"/>
      <c r="I244" s="301"/>
      <c r="J244" s="12" t="s">
        <v>38</v>
      </c>
      <c r="K244" s="13"/>
      <c r="L244" s="13"/>
      <c r="M244" s="14"/>
      <c r="N244" s="2"/>
      <c r="V244" s="50"/>
    </row>
    <row r="245" spans="1:22" ht="13.8" thickBot="1" x14ac:dyDescent="0.3">
      <c r="A245" s="292"/>
      <c r="B245" s="8"/>
      <c r="C245" s="8"/>
      <c r="D245" s="9"/>
      <c r="E245" s="10" t="s">
        <v>2</v>
      </c>
      <c r="F245" s="11"/>
      <c r="G245" s="302"/>
      <c r="H245" s="303"/>
      <c r="I245" s="304"/>
      <c r="J245" s="12" t="s">
        <v>39</v>
      </c>
      <c r="K245" s="13"/>
      <c r="L245" s="13"/>
      <c r="M245" s="14"/>
      <c r="N245" s="2"/>
      <c r="V245" s="50"/>
    </row>
    <row r="246" spans="1:22" ht="21.6" thickTop="1" thickBot="1" x14ac:dyDescent="0.3">
      <c r="A246" s="290">
        <f t="shared" ref="A246" si="54">A242+1</f>
        <v>58</v>
      </c>
      <c r="B246" s="74" t="s">
        <v>29</v>
      </c>
      <c r="C246" s="74" t="s">
        <v>31</v>
      </c>
      <c r="D246" s="74" t="s">
        <v>18</v>
      </c>
      <c r="E246" s="293" t="s">
        <v>33</v>
      </c>
      <c r="F246" s="293"/>
      <c r="G246" s="293" t="s">
        <v>24</v>
      </c>
      <c r="H246" s="294"/>
      <c r="I246" s="45"/>
      <c r="J246" s="42" t="s">
        <v>0</v>
      </c>
      <c r="K246" s="43"/>
      <c r="L246" s="43"/>
      <c r="M246" s="44"/>
      <c r="N246" s="2"/>
      <c r="V246" s="50"/>
    </row>
    <row r="247" spans="1:22" ht="13.8" thickBot="1" x14ac:dyDescent="0.3">
      <c r="A247" s="291"/>
      <c r="B247" s="7"/>
      <c r="C247" s="7"/>
      <c r="D247" s="4"/>
      <c r="E247" s="7"/>
      <c r="F247" s="7"/>
      <c r="G247" s="295"/>
      <c r="H247" s="296"/>
      <c r="I247" s="297"/>
      <c r="J247" s="40" t="s">
        <v>37</v>
      </c>
      <c r="K247" s="40"/>
      <c r="L247" s="40"/>
      <c r="M247" s="41"/>
      <c r="N247" s="2"/>
      <c r="V247" s="50">
        <v>0</v>
      </c>
    </row>
    <row r="248" spans="1:22" ht="21" thickBot="1" x14ac:dyDescent="0.3">
      <c r="A248" s="291"/>
      <c r="B248" s="75" t="s">
        <v>30</v>
      </c>
      <c r="C248" s="75" t="s">
        <v>32</v>
      </c>
      <c r="D248" s="75" t="s">
        <v>17</v>
      </c>
      <c r="E248" s="298" t="s">
        <v>34</v>
      </c>
      <c r="F248" s="298"/>
      <c r="G248" s="299"/>
      <c r="H248" s="300"/>
      <c r="I248" s="301"/>
      <c r="J248" s="12" t="s">
        <v>38</v>
      </c>
      <c r="K248" s="13"/>
      <c r="L248" s="13"/>
      <c r="M248" s="14"/>
      <c r="N248" s="2"/>
      <c r="V248" s="50"/>
    </row>
    <row r="249" spans="1:22" ht="13.8" thickBot="1" x14ac:dyDescent="0.3">
      <c r="A249" s="292"/>
      <c r="B249" s="8"/>
      <c r="C249" s="8"/>
      <c r="D249" s="9"/>
      <c r="E249" s="10" t="s">
        <v>2</v>
      </c>
      <c r="F249" s="11"/>
      <c r="G249" s="302"/>
      <c r="H249" s="303"/>
      <c r="I249" s="304"/>
      <c r="J249" s="12" t="s">
        <v>39</v>
      </c>
      <c r="K249" s="13"/>
      <c r="L249" s="13"/>
      <c r="M249" s="14"/>
      <c r="N249" s="2"/>
      <c r="V249" s="50"/>
    </row>
    <row r="250" spans="1:22" ht="21.6" thickTop="1" thickBot="1" x14ac:dyDescent="0.3">
      <c r="A250" s="290">
        <f t="shared" ref="A250" si="55">A246+1</f>
        <v>59</v>
      </c>
      <c r="B250" s="74" t="s">
        <v>29</v>
      </c>
      <c r="C250" s="74" t="s">
        <v>31</v>
      </c>
      <c r="D250" s="74" t="s">
        <v>18</v>
      </c>
      <c r="E250" s="293" t="s">
        <v>33</v>
      </c>
      <c r="F250" s="293"/>
      <c r="G250" s="293" t="s">
        <v>24</v>
      </c>
      <c r="H250" s="294"/>
      <c r="I250" s="45"/>
      <c r="J250" s="42" t="s">
        <v>0</v>
      </c>
      <c r="K250" s="43"/>
      <c r="L250" s="43"/>
      <c r="M250" s="44"/>
      <c r="N250" s="2"/>
      <c r="V250" s="50"/>
    </row>
    <row r="251" spans="1:22" ht="13.8" thickBot="1" x14ac:dyDescent="0.3">
      <c r="A251" s="291"/>
      <c r="B251" s="7"/>
      <c r="C251" s="7"/>
      <c r="D251" s="4"/>
      <c r="E251" s="7"/>
      <c r="F251" s="7"/>
      <c r="G251" s="295"/>
      <c r="H251" s="296"/>
      <c r="I251" s="297"/>
      <c r="J251" s="40" t="s">
        <v>37</v>
      </c>
      <c r="K251" s="40"/>
      <c r="L251" s="40"/>
      <c r="M251" s="41"/>
      <c r="N251" s="2"/>
      <c r="V251" s="50">
        <v>0</v>
      </c>
    </row>
    <row r="252" spans="1:22" ht="21" thickBot="1" x14ac:dyDescent="0.3">
      <c r="A252" s="291"/>
      <c r="B252" s="75" t="s">
        <v>30</v>
      </c>
      <c r="C252" s="75" t="s">
        <v>32</v>
      </c>
      <c r="D252" s="75" t="s">
        <v>17</v>
      </c>
      <c r="E252" s="298" t="s">
        <v>34</v>
      </c>
      <c r="F252" s="298"/>
      <c r="G252" s="299"/>
      <c r="H252" s="300"/>
      <c r="I252" s="301"/>
      <c r="J252" s="12" t="s">
        <v>38</v>
      </c>
      <c r="K252" s="13"/>
      <c r="L252" s="13"/>
      <c r="M252" s="14"/>
      <c r="N252" s="2"/>
      <c r="V252" s="50"/>
    </row>
    <row r="253" spans="1:22" ht="13.8" thickBot="1" x14ac:dyDescent="0.3">
      <c r="A253" s="292"/>
      <c r="B253" s="8"/>
      <c r="C253" s="8"/>
      <c r="D253" s="9"/>
      <c r="E253" s="10" t="s">
        <v>2</v>
      </c>
      <c r="F253" s="11"/>
      <c r="G253" s="302"/>
      <c r="H253" s="303"/>
      <c r="I253" s="304"/>
      <c r="J253" s="12" t="s">
        <v>39</v>
      </c>
      <c r="K253" s="13"/>
      <c r="L253" s="13"/>
      <c r="M253" s="14"/>
      <c r="N253" s="2"/>
      <c r="V253" s="50"/>
    </row>
    <row r="254" spans="1:22" ht="21.6" thickTop="1" thickBot="1" x14ac:dyDescent="0.3">
      <c r="A254" s="290">
        <f t="shared" ref="A254" si="56">A250+1</f>
        <v>60</v>
      </c>
      <c r="B254" s="74" t="s">
        <v>29</v>
      </c>
      <c r="C254" s="74" t="s">
        <v>31</v>
      </c>
      <c r="D254" s="74" t="s">
        <v>18</v>
      </c>
      <c r="E254" s="293" t="s">
        <v>33</v>
      </c>
      <c r="F254" s="293"/>
      <c r="G254" s="293" t="s">
        <v>24</v>
      </c>
      <c r="H254" s="294"/>
      <c r="I254" s="45"/>
      <c r="J254" s="42" t="s">
        <v>0</v>
      </c>
      <c r="K254" s="43"/>
      <c r="L254" s="43"/>
      <c r="M254" s="44"/>
      <c r="N254" s="2"/>
      <c r="V254" s="50"/>
    </row>
    <row r="255" spans="1:22" ht="13.8" thickBot="1" x14ac:dyDescent="0.3">
      <c r="A255" s="291"/>
      <c r="B255" s="7"/>
      <c r="C255" s="7"/>
      <c r="D255" s="4"/>
      <c r="E255" s="7"/>
      <c r="F255" s="7"/>
      <c r="G255" s="295"/>
      <c r="H255" s="296"/>
      <c r="I255" s="297"/>
      <c r="J255" s="40" t="s">
        <v>37</v>
      </c>
      <c r="K255" s="40"/>
      <c r="L255" s="40"/>
      <c r="M255" s="41"/>
      <c r="N255" s="2"/>
      <c r="V255" s="50">
        <v>0</v>
      </c>
    </row>
    <row r="256" spans="1:22" ht="21" thickBot="1" x14ac:dyDescent="0.3">
      <c r="A256" s="291"/>
      <c r="B256" s="75" t="s">
        <v>30</v>
      </c>
      <c r="C256" s="75" t="s">
        <v>32</v>
      </c>
      <c r="D256" s="75" t="s">
        <v>17</v>
      </c>
      <c r="E256" s="298" t="s">
        <v>34</v>
      </c>
      <c r="F256" s="298"/>
      <c r="G256" s="299"/>
      <c r="H256" s="300"/>
      <c r="I256" s="301"/>
      <c r="J256" s="12" t="s">
        <v>38</v>
      </c>
      <c r="K256" s="13"/>
      <c r="L256" s="13"/>
      <c r="M256" s="14"/>
      <c r="N256" s="2"/>
      <c r="V256" s="50"/>
    </row>
    <row r="257" spans="1:22" ht="13.8" thickBot="1" x14ac:dyDescent="0.3">
      <c r="A257" s="292"/>
      <c r="B257" s="8"/>
      <c r="C257" s="8"/>
      <c r="D257" s="9"/>
      <c r="E257" s="10" t="s">
        <v>2</v>
      </c>
      <c r="F257" s="11"/>
      <c r="G257" s="302"/>
      <c r="H257" s="303"/>
      <c r="I257" s="304"/>
      <c r="J257" s="12" t="s">
        <v>39</v>
      </c>
      <c r="K257" s="13"/>
      <c r="L257" s="13"/>
      <c r="M257" s="14"/>
      <c r="N257" s="2"/>
      <c r="V257" s="50"/>
    </row>
    <row r="258" spans="1:22" ht="21.6" thickTop="1" thickBot="1" x14ac:dyDescent="0.3">
      <c r="A258" s="290">
        <f t="shared" ref="A258" si="57">A254+1</f>
        <v>61</v>
      </c>
      <c r="B258" s="74" t="s">
        <v>29</v>
      </c>
      <c r="C258" s="74" t="s">
        <v>31</v>
      </c>
      <c r="D258" s="74" t="s">
        <v>18</v>
      </c>
      <c r="E258" s="293" t="s">
        <v>33</v>
      </c>
      <c r="F258" s="293"/>
      <c r="G258" s="293" t="s">
        <v>24</v>
      </c>
      <c r="H258" s="294"/>
      <c r="I258" s="45"/>
      <c r="J258" s="42" t="s">
        <v>0</v>
      </c>
      <c r="K258" s="43"/>
      <c r="L258" s="43"/>
      <c r="M258" s="44"/>
      <c r="N258" s="2"/>
      <c r="V258" s="50"/>
    </row>
    <row r="259" spans="1:22" ht="13.8" thickBot="1" x14ac:dyDescent="0.3">
      <c r="A259" s="291"/>
      <c r="B259" s="7"/>
      <c r="C259" s="7"/>
      <c r="D259" s="4"/>
      <c r="E259" s="7"/>
      <c r="F259" s="7"/>
      <c r="G259" s="295"/>
      <c r="H259" s="296"/>
      <c r="I259" s="297"/>
      <c r="J259" s="40" t="s">
        <v>37</v>
      </c>
      <c r="K259" s="40"/>
      <c r="L259" s="40"/>
      <c r="M259" s="41"/>
      <c r="N259" s="2"/>
      <c r="V259" s="50">
        <v>0</v>
      </c>
    </row>
    <row r="260" spans="1:22" ht="21" thickBot="1" x14ac:dyDescent="0.3">
      <c r="A260" s="291"/>
      <c r="B260" s="75" t="s">
        <v>30</v>
      </c>
      <c r="C260" s="75" t="s">
        <v>32</v>
      </c>
      <c r="D260" s="75" t="s">
        <v>17</v>
      </c>
      <c r="E260" s="298" t="s">
        <v>34</v>
      </c>
      <c r="F260" s="298"/>
      <c r="G260" s="299"/>
      <c r="H260" s="300"/>
      <c r="I260" s="301"/>
      <c r="J260" s="12" t="s">
        <v>38</v>
      </c>
      <c r="K260" s="13"/>
      <c r="L260" s="13"/>
      <c r="M260" s="14"/>
      <c r="N260" s="2"/>
      <c r="V260" s="50"/>
    </row>
    <row r="261" spans="1:22" ht="13.8" thickBot="1" x14ac:dyDescent="0.3">
      <c r="A261" s="292"/>
      <c r="B261" s="8"/>
      <c r="C261" s="8"/>
      <c r="D261" s="9"/>
      <c r="E261" s="10" t="s">
        <v>2</v>
      </c>
      <c r="F261" s="11"/>
      <c r="G261" s="302"/>
      <c r="H261" s="303"/>
      <c r="I261" s="304"/>
      <c r="J261" s="12" t="s">
        <v>39</v>
      </c>
      <c r="K261" s="13"/>
      <c r="L261" s="13"/>
      <c r="M261" s="14"/>
      <c r="N261" s="2"/>
      <c r="V261" s="50"/>
    </row>
    <row r="262" spans="1:22" ht="21.6" thickTop="1" thickBot="1" x14ac:dyDescent="0.3">
      <c r="A262" s="290">
        <f t="shared" ref="A262" si="58">A258+1</f>
        <v>62</v>
      </c>
      <c r="B262" s="74" t="s">
        <v>29</v>
      </c>
      <c r="C262" s="74" t="s">
        <v>31</v>
      </c>
      <c r="D262" s="74" t="s">
        <v>18</v>
      </c>
      <c r="E262" s="293" t="s">
        <v>33</v>
      </c>
      <c r="F262" s="293"/>
      <c r="G262" s="293" t="s">
        <v>24</v>
      </c>
      <c r="H262" s="294"/>
      <c r="I262" s="45"/>
      <c r="J262" s="42" t="s">
        <v>0</v>
      </c>
      <c r="K262" s="43"/>
      <c r="L262" s="43"/>
      <c r="M262" s="44"/>
      <c r="N262" s="2"/>
      <c r="V262" s="50"/>
    </row>
    <row r="263" spans="1:22" ht="13.8" thickBot="1" x14ac:dyDescent="0.3">
      <c r="A263" s="291"/>
      <c r="B263" s="7"/>
      <c r="C263" s="7"/>
      <c r="D263" s="4"/>
      <c r="E263" s="7"/>
      <c r="F263" s="7"/>
      <c r="G263" s="295"/>
      <c r="H263" s="296"/>
      <c r="I263" s="297"/>
      <c r="J263" s="40" t="s">
        <v>37</v>
      </c>
      <c r="K263" s="40"/>
      <c r="L263" s="40"/>
      <c r="M263" s="41"/>
      <c r="N263" s="2"/>
      <c r="V263" s="50">
        <v>0</v>
      </c>
    </row>
    <row r="264" spans="1:22" ht="21" thickBot="1" x14ac:dyDescent="0.3">
      <c r="A264" s="291"/>
      <c r="B264" s="75" t="s">
        <v>30</v>
      </c>
      <c r="C264" s="75" t="s">
        <v>32</v>
      </c>
      <c r="D264" s="75" t="s">
        <v>17</v>
      </c>
      <c r="E264" s="298" t="s">
        <v>34</v>
      </c>
      <c r="F264" s="298"/>
      <c r="G264" s="299"/>
      <c r="H264" s="300"/>
      <c r="I264" s="301"/>
      <c r="J264" s="12" t="s">
        <v>38</v>
      </c>
      <c r="K264" s="13"/>
      <c r="L264" s="13"/>
      <c r="M264" s="14"/>
      <c r="N264" s="2"/>
      <c r="V264" s="50"/>
    </row>
    <row r="265" spans="1:22" ht="13.8" thickBot="1" x14ac:dyDescent="0.3">
      <c r="A265" s="292"/>
      <c r="B265" s="8"/>
      <c r="C265" s="8"/>
      <c r="D265" s="9"/>
      <c r="E265" s="10" t="s">
        <v>2</v>
      </c>
      <c r="F265" s="11"/>
      <c r="G265" s="302"/>
      <c r="H265" s="303"/>
      <c r="I265" s="304"/>
      <c r="J265" s="12" t="s">
        <v>39</v>
      </c>
      <c r="K265" s="13"/>
      <c r="L265" s="13"/>
      <c r="M265" s="14"/>
      <c r="N265" s="2"/>
      <c r="V265" s="50"/>
    </row>
    <row r="266" spans="1:22" ht="21.6" thickTop="1" thickBot="1" x14ac:dyDescent="0.3">
      <c r="A266" s="290">
        <f t="shared" ref="A266" si="59">A262+1</f>
        <v>63</v>
      </c>
      <c r="B266" s="74" t="s">
        <v>29</v>
      </c>
      <c r="C266" s="74" t="s">
        <v>31</v>
      </c>
      <c r="D266" s="74" t="s">
        <v>18</v>
      </c>
      <c r="E266" s="293" t="s">
        <v>33</v>
      </c>
      <c r="F266" s="293"/>
      <c r="G266" s="293" t="s">
        <v>24</v>
      </c>
      <c r="H266" s="294"/>
      <c r="I266" s="45"/>
      <c r="J266" s="42" t="s">
        <v>0</v>
      </c>
      <c r="K266" s="43"/>
      <c r="L266" s="43"/>
      <c r="M266" s="44"/>
      <c r="N266" s="2"/>
      <c r="V266" s="50"/>
    </row>
    <row r="267" spans="1:22" ht="13.8" thickBot="1" x14ac:dyDescent="0.3">
      <c r="A267" s="291"/>
      <c r="B267" s="7"/>
      <c r="C267" s="7"/>
      <c r="D267" s="4"/>
      <c r="E267" s="7"/>
      <c r="F267" s="7"/>
      <c r="G267" s="295"/>
      <c r="H267" s="296"/>
      <c r="I267" s="297"/>
      <c r="J267" s="40" t="s">
        <v>37</v>
      </c>
      <c r="K267" s="40"/>
      <c r="L267" s="40"/>
      <c r="M267" s="41"/>
      <c r="N267" s="2"/>
      <c r="V267" s="50">
        <v>0</v>
      </c>
    </row>
    <row r="268" spans="1:22" ht="21" thickBot="1" x14ac:dyDescent="0.3">
      <c r="A268" s="291"/>
      <c r="B268" s="75" t="s">
        <v>30</v>
      </c>
      <c r="C268" s="75" t="s">
        <v>32</v>
      </c>
      <c r="D268" s="75" t="s">
        <v>17</v>
      </c>
      <c r="E268" s="298" t="s">
        <v>34</v>
      </c>
      <c r="F268" s="298"/>
      <c r="G268" s="299"/>
      <c r="H268" s="300"/>
      <c r="I268" s="301"/>
      <c r="J268" s="12" t="s">
        <v>38</v>
      </c>
      <c r="K268" s="13"/>
      <c r="L268" s="13"/>
      <c r="M268" s="14"/>
      <c r="N268" s="2"/>
      <c r="V268" s="50"/>
    </row>
    <row r="269" spans="1:22" ht="13.8" thickBot="1" x14ac:dyDescent="0.3">
      <c r="A269" s="292"/>
      <c r="B269" s="8"/>
      <c r="C269" s="8"/>
      <c r="D269" s="9"/>
      <c r="E269" s="10" t="s">
        <v>2</v>
      </c>
      <c r="F269" s="11"/>
      <c r="G269" s="302"/>
      <c r="H269" s="303"/>
      <c r="I269" s="304"/>
      <c r="J269" s="12" t="s">
        <v>39</v>
      </c>
      <c r="K269" s="13"/>
      <c r="L269" s="13"/>
      <c r="M269" s="14"/>
      <c r="N269" s="2"/>
      <c r="V269" s="50"/>
    </row>
    <row r="270" spans="1:22" ht="21.6" thickTop="1" thickBot="1" x14ac:dyDescent="0.3">
      <c r="A270" s="290">
        <f t="shared" ref="A270" si="60">A266+1</f>
        <v>64</v>
      </c>
      <c r="B270" s="74" t="s">
        <v>29</v>
      </c>
      <c r="C270" s="74" t="s">
        <v>31</v>
      </c>
      <c r="D270" s="74" t="s">
        <v>18</v>
      </c>
      <c r="E270" s="293" t="s">
        <v>33</v>
      </c>
      <c r="F270" s="293"/>
      <c r="G270" s="293" t="s">
        <v>24</v>
      </c>
      <c r="H270" s="294"/>
      <c r="I270" s="45"/>
      <c r="J270" s="42" t="s">
        <v>0</v>
      </c>
      <c r="K270" s="43"/>
      <c r="L270" s="43"/>
      <c r="M270" s="44"/>
      <c r="N270" s="2"/>
      <c r="V270" s="50"/>
    </row>
    <row r="271" spans="1:22" ht="13.8" thickBot="1" x14ac:dyDescent="0.3">
      <c r="A271" s="291"/>
      <c r="B271" s="7"/>
      <c r="C271" s="7"/>
      <c r="D271" s="4"/>
      <c r="E271" s="7"/>
      <c r="F271" s="7"/>
      <c r="G271" s="295"/>
      <c r="H271" s="296"/>
      <c r="I271" s="297"/>
      <c r="J271" s="40" t="s">
        <v>37</v>
      </c>
      <c r="K271" s="40"/>
      <c r="L271" s="40"/>
      <c r="M271" s="41"/>
      <c r="N271" s="2"/>
      <c r="V271" s="50">
        <v>0</v>
      </c>
    </row>
    <row r="272" spans="1:22" ht="21" thickBot="1" x14ac:dyDescent="0.3">
      <c r="A272" s="291"/>
      <c r="B272" s="75" t="s">
        <v>30</v>
      </c>
      <c r="C272" s="75" t="s">
        <v>32</v>
      </c>
      <c r="D272" s="75" t="s">
        <v>17</v>
      </c>
      <c r="E272" s="298" t="s">
        <v>34</v>
      </c>
      <c r="F272" s="298"/>
      <c r="G272" s="299"/>
      <c r="H272" s="300"/>
      <c r="I272" s="301"/>
      <c r="J272" s="12" t="s">
        <v>38</v>
      </c>
      <c r="K272" s="13"/>
      <c r="L272" s="13"/>
      <c r="M272" s="14"/>
      <c r="N272" s="2"/>
      <c r="V272" s="50"/>
    </row>
    <row r="273" spans="1:22" ht="13.8" thickBot="1" x14ac:dyDescent="0.3">
      <c r="A273" s="292"/>
      <c r="B273" s="8"/>
      <c r="C273" s="8"/>
      <c r="D273" s="9"/>
      <c r="E273" s="10" t="s">
        <v>2</v>
      </c>
      <c r="F273" s="11"/>
      <c r="G273" s="302"/>
      <c r="H273" s="303"/>
      <c r="I273" s="304"/>
      <c r="J273" s="12" t="s">
        <v>39</v>
      </c>
      <c r="K273" s="13"/>
      <c r="L273" s="13"/>
      <c r="M273" s="14"/>
      <c r="N273" s="2"/>
      <c r="V273" s="50"/>
    </row>
    <row r="274" spans="1:22" ht="21.6" thickTop="1" thickBot="1" x14ac:dyDescent="0.3">
      <c r="A274" s="290">
        <f t="shared" ref="A274" si="61">A270+1</f>
        <v>65</v>
      </c>
      <c r="B274" s="74" t="s">
        <v>29</v>
      </c>
      <c r="C274" s="74" t="s">
        <v>31</v>
      </c>
      <c r="D274" s="74" t="s">
        <v>18</v>
      </c>
      <c r="E274" s="293" t="s">
        <v>33</v>
      </c>
      <c r="F274" s="293"/>
      <c r="G274" s="293" t="s">
        <v>24</v>
      </c>
      <c r="H274" s="294"/>
      <c r="I274" s="45"/>
      <c r="J274" s="42" t="s">
        <v>0</v>
      </c>
      <c r="K274" s="43"/>
      <c r="L274" s="43"/>
      <c r="M274" s="44"/>
      <c r="N274" s="2"/>
      <c r="V274" s="50"/>
    </row>
    <row r="275" spans="1:22" ht="13.8" thickBot="1" x14ac:dyDescent="0.3">
      <c r="A275" s="291"/>
      <c r="B275" s="7"/>
      <c r="C275" s="7"/>
      <c r="D275" s="4"/>
      <c r="E275" s="7"/>
      <c r="F275" s="7"/>
      <c r="G275" s="295"/>
      <c r="H275" s="296"/>
      <c r="I275" s="297"/>
      <c r="J275" s="40" t="s">
        <v>37</v>
      </c>
      <c r="K275" s="40"/>
      <c r="L275" s="40"/>
      <c r="M275" s="41"/>
      <c r="N275" s="2"/>
      <c r="V275" s="50">
        <v>0</v>
      </c>
    </row>
    <row r="276" spans="1:22" ht="21" thickBot="1" x14ac:dyDescent="0.3">
      <c r="A276" s="291"/>
      <c r="B276" s="75" t="s">
        <v>30</v>
      </c>
      <c r="C276" s="75" t="s">
        <v>32</v>
      </c>
      <c r="D276" s="75" t="s">
        <v>17</v>
      </c>
      <c r="E276" s="298" t="s">
        <v>34</v>
      </c>
      <c r="F276" s="298"/>
      <c r="G276" s="299"/>
      <c r="H276" s="300"/>
      <c r="I276" s="301"/>
      <c r="J276" s="12" t="s">
        <v>38</v>
      </c>
      <c r="K276" s="13"/>
      <c r="L276" s="13"/>
      <c r="M276" s="14"/>
      <c r="N276" s="2"/>
      <c r="V276" s="50"/>
    </row>
    <row r="277" spans="1:22" ht="13.8" thickBot="1" x14ac:dyDescent="0.3">
      <c r="A277" s="292"/>
      <c r="B277" s="8"/>
      <c r="C277" s="8"/>
      <c r="D277" s="9"/>
      <c r="E277" s="10" t="s">
        <v>2</v>
      </c>
      <c r="F277" s="11"/>
      <c r="G277" s="302"/>
      <c r="H277" s="303"/>
      <c r="I277" s="304"/>
      <c r="J277" s="12" t="s">
        <v>39</v>
      </c>
      <c r="K277" s="13"/>
      <c r="L277" s="13"/>
      <c r="M277" s="14"/>
      <c r="N277" s="2"/>
      <c r="V277" s="50"/>
    </row>
    <row r="278" spans="1:22" ht="21.6" thickTop="1" thickBot="1" x14ac:dyDescent="0.3">
      <c r="A278" s="290">
        <f t="shared" ref="A278" si="62">A274+1</f>
        <v>66</v>
      </c>
      <c r="B278" s="74" t="s">
        <v>29</v>
      </c>
      <c r="C278" s="74" t="s">
        <v>31</v>
      </c>
      <c r="D278" s="74" t="s">
        <v>18</v>
      </c>
      <c r="E278" s="293" t="s">
        <v>33</v>
      </c>
      <c r="F278" s="293"/>
      <c r="G278" s="293" t="s">
        <v>24</v>
      </c>
      <c r="H278" s="294"/>
      <c r="I278" s="45"/>
      <c r="J278" s="42" t="s">
        <v>0</v>
      </c>
      <c r="K278" s="43"/>
      <c r="L278" s="43"/>
      <c r="M278" s="44"/>
      <c r="N278" s="2"/>
      <c r="V278" s="50"/>
    </row>
    <row r="279" spans="1:22" ht="13.8" thickBot="1" x14ac:dyDescent="0.3">
      <c r="A279" s="291"/>
      <c r="B279" s="7"/>
      <c r="C279" s="7"/>
      <c r="D279" s="4"/>
      <c r="E279" s="7"/>
      <c r="F279" s="7"/>
      <c r="G279" s="295"/>
      <c r="H279" s="296"/>
      <c r="I279" s="297"/>
      <c r="J279" s="40" t="s">
        <v>37</v>
      </c>
      <c r="K279" s="40"/>
      <c r="L279" s="40"/>
      <c r="M279" s="41"/>
      <c r="N279" s="2"/>
      <c r="V279" s="50">
        <v>0</v>
      </c>
    </row>
    <row r="280" spans="1:22" ht="21" thickBot="1" x14ac:dyDescent="0.3">
      <c r="A280" s="291"/>
      <c r="B280" s="75" t="s">
        <v>30</v>
      </c>
      <c r="C280" s="75" t="s">
        <v>32</v>
      </c>
      <c r="D280" s="75" t="s">
        <v>17</v>
      </c>
      <c r="E280" s="298" t="s">
        <v>34</v>
      </c>
      <c r="F280" s="298"/>
      <c r="G280" s="299"/>
      <c r="H280" s="300"/>
      <c r="I280" s="301"/>
      <c r="J280" s="12" t="s">
        <v>38</v>
      </c>
      <c r="K280" s="13"/>
      <c r="L280" s="13"/>
      <c r="M280" s="14"/>
      <c r="N280" s="2"/>
      <c r="V280" s="50"/>
    </row>
    <row r="281" spans="1:22" ht="13.8" thickBot="1" x14ac:dyDescent="0.3">
      <c r="A281" s="292"/>
      <c r="B281" s="8"/>
      <c r="C281" s="8"/>
      <c r="D281" s="9"/>
      <c r="E281" s="10" t="s">
        <v>2</v>
      </c>
      <c r="F281" s="11"/>
      <c r="G281" s="302"/>
      <c r="H281" s="303"/>
      <c r="I281" s="304"/>
      <c r="J281" s="12" t="s">
        <v>39</v>
      </c>
      <c r="K281" s="13"/>
      <c r="L281" s="13"/>
      <c r="M281" s="14"/>
      <c r="N281" s="2"/>
      <c r="V281" s="50"/>
    </row>
    <row r="282" spans="1:22" ht="21.6" thickTop="1" thickBot="1" x14ac:dyDescent="0.3">
      <c r="A282" s="290">
        <f t="shared" ref="A282" si="63">A278+1</f>
        <v>67</v>
      </c>
      <c r="B282" s="74" t="s">
        <v>29</v>
      </c>
      <c r="C282" s="74" t="s">
        <v>31</v>
      </c>
      <c r="D282" s="74" t="s">
        <v>18</v>
      </c>
      <c r="E282" s="293" t="s">
        <v>33</v>
      </c>
      <c r="F282" s="293"/>
      <c r="G282" s="293" t="s">
        <v>24</v>
      </c>
      <c r="H282" s="294"/>
      <c r="I282" s="45"/>
      <c r="J282" s="42" t="s">
        <v>0</v>
      </c>
      <c r="K282" s="43"/>
      <c r="L282" s="43"/>
      <c r="M282" s="44"/>
      <c r="N282" s="2"/>
      <c r="V282" s="50"/>
    </row>
    <row r="283" spans="1:22" ht="13.8" thickBot="1" x14ac:dyDescent="0.3">
      <c r="A283" s="291"/>
      <c r="B283" s="7"/>
      <c r="C283" s="7"/>
      <c r="D283" s="4"/>
      <c r="E283" s="7"/>
      <c r="F283" s="7"/>
      <c r="G283" s="295"/>
      <c r="H283" s="296"/>
      <c r="I283" s="297"/>
      <c r="J283" s="40" t="s">
        <v>37</v>
      </c>
      <c r="K283" s="40"/>
      <c r="L283" s="40"/>
      <c r="M283" s="41"/>
      <c r="N283" s="2"/>
      <c r="V283" s="50">
        <v>0</v>
      </c>
    </row>
    <row r="284" spans="1:22" ht="21" thickBot="1" x14ac:dyDescent="0.3">
      <c r="A284" s="291"/>
      <c r="B284" s="75" t="s">
        <v>30</v>
      </c>
      <c r="C284" s="75" t="s">
        <v>32</v>
      </c>
      <c r="D284" s="75" t="s">
        <v>17</v>
      </c>
      <c r="E284" s="298" t="s">
        <v>34</v>
      </c>
      <c r="F284" s="298"/>
      <c r="G284" s="299"/>
      <c r="H284" s="300"/>
      <c r="I284" s="301"/>
      <c r="J284" s="12" t="s">
        <v>38</v>
      </c>
      <c r="K284" s="13"/>
      <c r="L284" s="13"/>
      <c r="M284" s="14"/>
      <c r="N284" s="2"/>
      <c r="V284" s="50"/>
    </row>
    <row r="285" spans="1:22" ht="13.8" thickBot="1" x14ac:dyDescent="0.3">
      <c r="A285" s="292"/>
      <c r="B285" s="8"/>
      <c r="C285" s="8"/>
      <c r="D285" s="9"/>
      <c r="E285" s="10" t="s">
        <v>2</v>
      </c>
      <c r="F285" s="11"/>
      <c r="G285" s="302"/>
      <c r="H285" s="303"/>
      <c r="I285" s="304"/>
      <c r="J285" s="12" t="s">
        <v>39</v>
      </c>
      <c r="K285" s="13"/>
      <c r="L285" s="13"/>
      <c r="M285" s="14"/>
      <c r="N285" s="2"/>
      <c r="V285" s="50"/>
    </row>
    <row r="286" spans="1:22" ht="21.6" thickTop="1" thickBot="1" x14ac:dyDescent="0.3">
      <c r="A286" s="290">
        <f t="shared" ref="A286" si="64">A282+1</f>
        <v>68</v>
      </c>
      <c r="B286" s="74" t="s">
        <v>29</v>
      </c>
      <c r="C286" s="74" t="s">
        <v>31</v>
      </c>
      <c r="D286" s="74" t="s">
        <v>18</v>
      </c>
      <c r="E286" s="293" t="s">
        <v>33</v>
      </c>
      <c r="F286" s="293"/>
      <c r="G286" s="293" t="s">
        <v>24</v>
      </c>
      <c r="H286" s="294"/>
      <c r="I286" s="45"/>
      <c r="J286" s="42" t="s">
        <v>0</v>
      </c>
      <c r="K286" s="43"/>
      <c r="L286" s="43"/>
      <c r="M286" s="44"/>
      <c r="N286" s="2"/>
      <c r="V286" s="50"/>
    </row>
    <row r="287" spans="1:22" ht="13.8" thickBot="1" x14ac:dyDescent="0.3">
      <c r="A287" s="291"/>
      <c r="B287" s="7"/>
      <c r="C287" s="7"/>
      <c r="D287" s="4"/>
      <c r="E287" s="7"/>
      <c r="F287" s="7"/>
      <c r="G287" s="295"/>
      <c r="H287" s="296"/>
      <c r="I287" s="297"/>
      <c r="J287" s="40" t="s">
        <v>37</v>
      </c>
      <c r="K287" s="40"/>
      <c r="L287" s="40"/>
      <c r="M287" s="41"/>
      <c r="N287" s="2"/>
      <c r="V287" s="50">
        <v>0</v>
      </c>
    </row>
    <row r="288" spans="1:22" ht="21" thickBot="1" x14ac:dyDescent="0.3">
      <c r="A288" s="291"/>
      <c r="B288" s="75" t="s">
        <v>30</v>
      </c>
      <c r="C288" s="75" t="s">
        <v>32</v>
      </c>
      <c r="D288" s="75" t="s">
        <v>17</v>
      </c>
      <c r="E288" s="298" t="s">
        <v>34</v>
      </c>
      <c r="F288" s="298"/>
      <c r="G288" s="299"/>
      <c r="H288" s="300"/>
      <c r="I288" s="301"/>
      <c r="J288" s="12" t="s">
        <v>38</v>
      </c>
      <c r="K288" s="13"/>
      <c r="L288" s="13"/>
      <c r="M288" s="14"/>
      <c r="N288" s="2"/>
      <c r="V288" s="50"/>
    </row>
    <row r="289" spans="1:22" ht="13.8" thickBot="1" x14ac:dyDescent="0.3">
      <c r="A289" s="292"/>
      <c r="B289" s="8"/>
      <c r="C289" s="8"/>
      <c r="D289" s="9"/>
      <c r="E289" s="10" t="s">
        <v>2</v>
      </c>
      <c r="F289" s="11"/>
      <c r="G289" s="302"/>
      <c r="H289" s="303"/>
      <c r="I289" s="304"/>
      <c r="J289" s="12" t="s">
        <v>39</v>
      </c>
      <c r="K289" s="13"/>
      <c r="L289" s="13"/>
      <c r="M289" s="14"/>
      <c r="N289" s="2"/>
      <c r="V289" s="50"/>
    </row>
    <row r="290" spans="1:22" ht="21.6" thickTop="1" thickBot="1" x14ac:dyDescent="0.3">
      <c r="A290" s="290">
        <f t="shared" ref="A290" si="65">A286+1</f>
        <v>69</v>
      </c>
      <c r="B290" s="74" t="s">
        <v>29</v>
      </c>
      <c r="C290" s="74" t="s">
        <v>31</v>
      </c>
      <c r="D290" s="74" t="s">
        <v>18</v>
      </c>
      <c r="E290" s="293" t="s">
        <v>33</v>
      </c>
      <c r="F290" s="293"/>
      <c r="G290" s="293" t="s">
        <v>24</v>
      </c>
      <c r="H290" s="294"/>
      <c r="I290" s="45"/>
      <c r="J290" s="42" t="s">
        <v>0</v>
      </c>
      <c r="K290" s="43"/>
      <c r="L290" s="43"/>
      <c r="M290" s="44"/>
      <c r="N290" s="2"/>
      <c r="V290" s="50"/>
    </row>
    <row r="291" spans="1:22" ht="13.8" thickBot="1" x14ac:dyDescent="0.3">
      <c r="A291" s="291"/>
      <c r="B291" s="7"/>
      <c r="C291" s="7"/>
      <c r="D291" s="4"/>
      <c r="E291" s="7"/>
      <c r="F291" s="7"/>
      <c r="G291" s="295"/>
      <c r="H291" s="296"/>
      <c r="I291" s="297"/>
      <c r="J291" s="40" t="s">
        <v>37</v>
      </c>
      <c r="K291" s="40"/>
      <c r="L291" s="40"/>
      <c r="M291" s="41"/>
      <c r="N291" s="2"/>
      <c r="V291" s="50">
        <v>0</v>
      </c>
    </row>
    <row r="292" spans="1:22" ht="21" thickBot="1" x14ac:dyDescent="0.3">
      <c r="A292" s="291"/>
      <c r="B292" s="75" t="s">
        <v>30</v>
      </c>
      <c r="C292" s="75" t="s">
        <v>32</v>
      </c>
      <c r="D292" s="75" t="s">
        <v>17</v>
      </c>
      <c r="E292" s="298" t="s">
        <v>34</v>
      </c>
      <c r="F292" s="298"/>
      <c r="G292" s="299"/>
      <c r="H292" s="300"/>
      <c r="I292" s="301"/>
      <c r="J292" s="12" t="s">
        <v>38</v>
      </c>
      <c r="K292" s="13"/>
      <c r="L292" s="13"/>
      <c r="M292" s="14"/>
      <c r="N292" s="2"/>
      <c r="V292" s="50"/>
    </row>
    <row r="293" spans="1:22" ht="13.8" thickBot="1" x14ac:dyDescent="0.3">
      <c r="A293" s="292"/>
      <c r="B293" s="8"/>
      <c r="C293" s="8"/>
      <c r="D293" s="9"/>
      <c r="E293" s="10" t="s">
        <v>2</v>
      </c>
      <c r="F293" s="11"/>
      <c r="G293" s="302"/>
      <c r="H293" s="303"/>
      <c r="I293" s="304"/>
      <c r="J293" s="12" t="s">
        <v>39</v>
      </c>
      <c r="K293" s="13"/>
      <c r="L293" s="13"/>
      <c r="M293" s="14"/>
      <c r="N293" s="2"/>
      <c r="V293" s="50"/>
    </row>
    <row r="294" spans="1:22" ht="21.6" thickTop="1" thickBot="1" x14ac:dyDescent="0.3">
      <c r="A294" s="290">
        <f t="shared" ref="A294" si="66">A290+1</f>
        <v>70</v>
      </c>
      <c r="B294" s="74" t="s">
        <v>29</v>
      </c>
      <c r="C294" s="74" t="s">
        <v>31</v>
      </c>
      <c r="D294" s="74" t="s">
        <v>18</v>
      </c>
      <c r="E294" s="293" t="s">
        <v>33</v>
      </c>
      <c r="F294" s="293"/>
      <c r="G294" s="293" t="s">
        <v>24</v>
      </c>
      <c r="H294" s="294"/>
      <c r="I294" s="45"/>
      <c r="J294" s="42" t="s">
        <v>0</v>
      </c>
      <c r="K294" s="43"/>
      <c r="L294" s="43"/>
      <c r="M294" s="44"/>
      <c r="N294" s="2"/>
      <c r="V294" s="50"/>
    </row>
    <row r="295" spans="1:22" ht="13.8" thickBot="1" x14ac:dyDescent="0.3">
      <c r="A295" s="291"/>
      <c r="B295" s="7"/>
      <c r="C295" s="7"/>
      <c r="D295" s="4"/>
      <c r="E295" s="7"/>
      <c r="F295" s="7"/>
      <c r="G295" s="295"/>
      <c r="H295" s="296"/>
      <c r="I295" s="297"/>
      <c r="J295" s="40" t="s">
        <v>37</v>
      </c>
      <c r="K295" s="40"/>
      <c r="L295" s="40"/>
      <c r="M295" s="41"/>
      <c r="N295" s="2"/>
      <c r="V295" s="50">
        <v>0</v>
      </c>
    </row>
    <row r="296" spans="1:22" ht="21" thickBot="1" x14ac:dyDescent="0.3">
      <c r="A296" s="291"/>
      <c r="B296" s="75" t="s">
        <v>30</v>
      </c>
      <c r="C296" s="75" t="s">
        <v>32</v>
      </c>
      <c r="D296" s="75" t="s">
        <v>17</v>
      </c>
      <c r="E296" s="298" t="s">
        <v>34</v>
      </c>
      <c r="F296" s="298"/>
      <c r="G296" s="299"/>
      <c r="H296" s="300"/>
      <c r="I296" s="301"/>
      <c r="J296" s="12" t="s">
        <v>38</v>
      </c>
      <c r="K296" s="13"/>
      <c r="L296" s="13"/>
      <c r="M296" s="14"/>
      <c r="N296" s="2"/>
      <c r="V296" s="50"/>
    </row>
    <row r="297" spans="1:22" ht="13.8" thickBot="1" x14ac:dyDescent="0.3">
      <c r="A297" s="292"/>
      <c r="B297" s="8"/>
      <c r="C297" s="8"/>
      <c r="D297" s="9"/>
      <c r="E297" s="10" t="s">
        <v>2</v>
      </c>
      <c r="F297" s="11"/>
      <c r="G297" s="302"/>
      <c r="H297" s="303"/>
      <c r="I297" s="304"/>
      <c r="J297" s="12" t="s">
        <v>39</v>
      </c>
      <c r="K297" s="13"/>
      <c r="L297" s="13"/>
      <c r="M297" s="14"/>
      <c r="N297" s="2"/>
      <c r="V297" s="50"/>
    </row>
    <row r="298" spans="1:22" ht="21.6" thickTop="1" thickBot="1" x14ac:dyDescent="0.3">
      <c r="A298" s="290">
        <f t="shared" ref="A298" si="67">A294+1</f>
        <v>71</v>
      </c>
      <c r="B298" s="74" t="s">
        <v>29</v>
      </c>
      <c r="C298" s="74" t="s">
        <v>31</v>
      </c>
      <c r="D298" s="74" t="s">
        <v>18</v>
      </c>
      <c r="E298" s="293" t="s">
        <v>33</v>
      </c>
      <c r="F298" s="293"/>
      <c r="G298" s="293" t="s">
        <v>24</v>
      </c>
      <c r="H298" s="294"/>
      <c r="I298" s="45"/>
      <c r="J298" s="42" t="s">
        <v>0</v>
      </c>
      <c r="K298" s="43"/>
      <c r="L298" s="43"/>
      <c r="M298" s="44"/>
      <c r="N298" s="2"/>
      <c r="V298" s="50"/>
    </row>
    <row r="299" spans="1:22" ht="13.8" thickBot="1" x14ac:dyDescent="0.3">
      <c r="A299" s="291"/>
      <c r="B299" s="7"/>
      <c r="C299" s="7"/>
      <c r="D299" s="4"/>
      <c r="E299" s="7"/>
      <c r="F299" s="7"/>
      <c r="G299" s="295"/>
      <c r="H299" s="296"/>
      <c r="I299" s="297"/>
      <c r="J299" s="40" t="s">
        <v>37</v>
      </c>
      <c r="K299" s="40"/>
      <c r="L299" s="40"/>
      <c r="M299" s="41"/>
      <c r="N299" s="2"/>
      <c r="V299" s="50">
        <v>0</v>
      </c>
    </row>
    <row r="300" spans="1:22" ht="21" thickBot="1" x14ac:dyDescent="0.3">
      <c r="A300" s="291"/>
      <c r="B300" s="75" t="s">
        <v>30</v>
      </c>
      <c r="C300" s="75" t="s">
        <v>32</v>
      </c>
      <c r="D300" s="75" t="s">
        <v>17</v>
      </c>
      <c r="E300" s="298" t="s">
        <v>34</v>
      </c>
      <c r="F300" s="298"/>
      <c r="G300" s="299"/>
      <c r="H300" s="300"/>
      <c r="I300" s="301"/>
      <c r="J300" s="12" t="s">
        <v>38</v>
      </c>
      <c r="K300" s="13"/>
      <c r="L300" s="13"/>
      <c r="M300" s="14"/>
      <c r="N300" s="2"/>
      <c r="V300" s="50"/>
    </row>
    <row r="301" spans="1:22" ht="13.8" thickBot="1" x14ac:dyDescent="0.3">
      <c r="A301" s="292"/>
      <c r="B301" s="8"/>
      <c r="C301" s="8"/>
      <c r="D301" s="9"/>
      <c r="E301" s="10" t="s">
        <v>2</v>
      </c>
      <c r="F301" s="11"/>
      <c r="G301" s="302"/>
      <c r="H301" s="303"/>
      <c r="I301" s="304"/>
      <c r="J301" s="12" t="s">
        <v>39</v>
      </c>
      <c r="K301" s="13"/>
      <c r="L301" s="13"/>
      <c r="M301" s="14"/>
      <c r="N301" s="2"/>
      <c r="V301" s="50"/>
    </row>
    <row r="302" spans="1:22" ht="21.6" thickTop="1" thickBot="1" x14ac:dyDescent="0.3">
      <c r="A302" s="290">
        <f t="shared" ref="A302" si="68">A298+1</f>
        <v>72</v>
      </c>
      <c r="B302" s="74" t="s">
        <v>29</v>
      </c>
      <c r="C302" s="74" t="s">
        <v>31</v>
      </c>
      <c r="D302" s="74" t="s">
        <v>18</v>
      </c>
      <c r="E302" s="293" t="s">
        <v>33</v>
      </c>
      <c r="F302" s="293"/>
      <c r="G302" s="293" t="s">
        <v>24</v>
      </c>
      <c r="H302" s="294"/>
      <c r="I302" s="45"/>
      <c r="J302" s="42" t="s">
        <v>0</v>
      </c>
      <c r="K302" s="43"/>
      <c r="L302" s="43"/>
      <c r="M302" s="44"/>
      <c r="N302" s="2"/>
      <c r="V302" s="50"/>
    </row>
    <row r="303" spans="1:22" ht="13.8" thickBot="1" x14ac:dyDescent="0.3">
      <c r="A303" s="291"/>
      <c r="B303" s="7"/>
      <c r="C303" s="7"/>
      <c r="D303" s="4"/>
      <c r="E303" s="7"/>
      <c r="F303" s="7"/>
      <c r="G303" s="295"/>
      <c r="H303" s="296"/>
      <c r="I303" s="297"/>
      <c r="J303" s="40" t="s">
        <v>37</v>
      </c>
      <c r="K303" s="40"/>
      <c r="L303" s="40"/>
      <c r="M303" s="41"/>
      <c r="N303" s="2"/>
      <c r="V303" s="50">
        <v>0</v>
      </c>
    </row>
    <row r="304" spans="1:22" ht="21" thickBot="1" x14ac:dyDescent="0.3">
      <c r="A304" s="291"/>
      <c r="B304" s="75" t="s">
        <v>30</v>
      </c>
      <c r="C304" s="75" t="s">
        <v>32</v>
      </c>
      <c r="D304" s="75" t="s">
        <v>17</v>
      </c>
      <c r="E304" s="298" t="s">
        <v>34</v>
      </c>
      <c r="F304" s="298"/>
      <c r="G304" s="299"/>
      <c r="H304" s="300"/>
      <c r="I304" s="301"/>
      <c r="J304" s="12" t="s">
        <v>38</v>
      </c>
      <c r="K304" s="13"/>
      <c r="L304" s="13"/>
      <c r="M304" s="14"/>
      <c r="N304" s="2"/>
      <c r="V304" s="50"/>
    </row>
    <row r="305" spans="1:22" ht="13.8" thickBot="1" x14ac:dyDescent="0.3">
      <c r="A305" s="292"/>
      <c r="B305" s="8"/>
      <c r="C305" s="8"/>
      <c r="D305" s="9"/>
      <c r="E305" s="10" t="s">
        <v>2</v>
      </c>
      <c r="F305" s="11"/>
      <c r="G305" s="302"/>
      <c r="H305" s="303"/>
      <c r="I305" s="304"/>
      <c r="J305" s="12" t="s">
        <v>39</v>
      </c>
      <c r="K305" s="13"/>
      <c r="L305" s="13"/>
      <c r="M305" s="14"/>
      <c r="N305" s="2"/>
      <c r="V305" s="50"/>
    </row>
    <row r="306" spans="1:22" ht="21.6" thickTop="1" thickBot="1" x14ac:dyDescent="0.3">
      <c r="A306" s="290">
        <f t="shared" ref="A306" si="69">A302+1</f>
        <v>73</v>
      </c>
      <c r="B306" s="74" t="s">
        <v>29</v>
      </c>
      <c r="C306" s="74" t="s">
        <v>31</v>
      </c>
      <c r="D306" s="74" t="s">
        <v>18</v>
      </c>
      <c r="E306" s="293" t="s">
        <v>33</v>
      </c>
      <c r="F306" s="293"/>
      <c r="G306" s="293" t="s">
        <v>24</v>
      </c>
      <c r="H306" s="294"/>
      <c r="I306" s="45"/>
      <c r="J306" s="42" t="s">
        <v>0</v>
      </c>
      <c r="K306" s="43"/>
      <c r="L306" s="43"/>
      <c r="M306" s="44"/>
      <c r="N306" s="2"/>
      <c r="V306" s="50"/>
    </row>
    <row r="307" spans="1:22" ht="13.8" thickBot="1" x14ac:dyDescent="0.3">
      <c r="A307" s="291"/>
      <c r="B307" s="7"/>
      <c r="C307" s="7"/>
      <c r="D307" s="4"/>
      <c r="E307" s="7"/>
      <c r="F307" s="7"/>
      <c r="G307" s="295"/>
      <c r="H307" s="296"/>
      <c r="I307" s="297"/>
      <c r="J307" s="40" t="s">
        <v>37</v>
      </c>
      <c r="K307" s="40"/>
      <c r="L307" s="40"/>
      <c r="M307" s="41"/>
      <c r="N307" s="2"/>
      <c r="V307" s="50">
        <v>0</v>
      </c>
    </row>
    <row r="308" spans="1:22" ht="21" thickBot="1" x14ac:dyDescent="0.3">
      <c r="A308" s="291"/>
      <c r="B308" s="75" t="s">
        <v>30</v>
      </c>
      <c r="C308" s="75" t="s">
        <v>32</v>
      </c>
      <c r="D308" s="75" t="s">
        <v>17</v>
      </c>
      <c r="E308" s="298" t="s">
        <v>34</v>
      </c>
      <c r="F308" s="298"/>
      <c r="G308" s="299"/>
      <c r="H308" s="300"/>
      <c r="I308" s="301"/>
      <c r="J308" s="12" t="s">
        <v>38</v>
      </c>
      <c r="K308" s="13"/>
      <c r="L308" s="13"/>
      <c r="M308" s="14"/>
      <c r="N308" s="2"/>
      <c r="V308" s="50"/>
    </row>
    <row r="309" spans="1:22" ht="13.8" thickBot="1" x14ac:dyDescent="0.3">
      <c r="A309" s="292"/>
      <c r="B309" s="8"/>
      <c r="C309" s="8"/>
      <c r="D309" s="9"/>
      <c r="E309" s="10" t="s">
        <v>2</v>
      </c>
      <c r="F309" s="11"/>
      <c r="G309" s="302"/>
      <c r="H309" s="303"/>
      <c r="I309" s="304"/>
      <c r="J309" s="12" t="s">
        <v>39</v>
      </c>
      <c r="K309" s="13"/>
      <c r="L309" s="13"/>
      <c r="M309" s="14"/>
      <c r="N309" s="2"/>
      <c r="V309" s="50"/>
    </row>
    <row r="310" spans="1:22" ht="21.6" thickTop="1" thickBot="1" x14ac:dyDescent="0.3">
      <c r="A310" s="290">
        <f t="shared" ref="A310" si="70">A306+1</f>
        <v>74</v>
      </c>
      <c r="B310" s="74" t="s">
        <v>29</v>
      </c>
      <c r="C310" s="74" t="s">
        <v>31</v>
      </c>
      <c r="D310" s="74" t="s">
        <v>18</v>
      </c>
      <c r="E310" s="293" t="s">
        <v>33</v>
      </c>
      <c r="F310" s="293"/>
      <c r="G310" s="293" t="s">
        <v>24</v>
      </c>
      <c r="H310" s="294"/>
      <c r="I310" s="45"/>
      <c r="J310" s="42" t="s">
        <v>0</v>
      </c>
      <c r="K310" s="43"/>
      <c r="L310" s="43"/>
      <c r="M310" s="44"/>
      <c r="N310" s="2"/>
      <c r="V310" s="50"/>
    </row>
    <row r="311" spans="1:22" ht="13.8" thickBot="1" x14ac:dyDescent="0.3">
      <c r="A311" s="291"/>
      <c r="B311" s="7"/>
      <c r="C311" s="7"/>
      <c r="D311" s="4"/>
      <c r="E311" s="7"/>
      <c r="F311" s="7"/>
      <c r="G311" s="295"/>
      <c r="H311" s="296"/>
      <c r="I311" s="297"/>
      <c r="J311" s="40" t="s">
        <v>37</v>
      </c>
      <c r="K311" s="40"/>
      <c r="L311" s="40"/>
      <c r="M311" s="41"/>
      <c r="N311" s="2"/>
      <c r="V311" s="50">
        <v>0</v>
      </c>
    </row>
    <row r="312" spans="1:22" ht="21" thickBot="1" x14ac:dyDescent="0.3">
      <c r="A312" s="291"/>
      <c r="B312" s="75" t="s">
        <v>30</v>
      </c>
      <c r="C312" s="75" t="s">
        <v>32</v>
      </c>
      <c r="D312" s="75" t="s">
        <v>17</v>
      </c>
      <c r="E312" s="298" t="s">
        <v>34</v>
      </c>
      <c r="F312" s="298"/>
      <c r="G312" s="299"/>
      <c r="H312" s="300"/>
      <c r="I312" s="301"/>
      <c r="J312" s="12" t="s">
        <v>38</v>
      </c>
      <c r="K312" s="13"/>
      <c r="L312" s="13"/>
      <c r="M312" s="14"/>
      <c r="N312" s="2"/>
      <c r="V312" s="50"/>
    </row>
    <row r="313" spans="1:22" ht="13.8" thickBot="1" x14ac:dyDescent="0.3">
      <c r="A313" s="292"/>
      <c r="B313" s="8"/>
      <c r="C313" s="8"/>
      <c r="D313" s="9"/>
      <c r="E313" s="10" t="s">
        <v>2</v>
      </c>
      <c r="F313" s="11"/>
      <c r="G313" s="302"/>
      <c r="H313" s="303"/>
      <c r="I313" s="304"/>
      <c r="J313" s="12" t="s">
        <v>39</v>
      </c>
      <c r="K313" s="13"/>
      <c r="L313" s="13"/>
      <c r="M313" s="14"/>
      <c r="N313" s="2"/>
      <c r="V313" s="50"/>
    </row>
    <row r="314" spans="1:22" ht="21.6" thickTop="1" thickBot="1" x14ac:dyDescent="0.3">
      <c r="A314" s="290">
        <f t="shared" ref="A314" si="71">A310+1</f>
        <v>75</v>
      </c>
      <c r="B314" s="74" t="s">
        <v>29</v>
      </c>
      <c r="C314" s="74" t="s">
        <v>31</v>
      </c>
      <c r="D314" s="74" t="s">
        <v>18</v>
      </c>
      <c r="E314" s="293" t="s">
        <v>33</v>
      </c>
      <c r="F314" s="293"/>
      <c r="G314" s="293" t="s">
        <v>24</v>
      </c>
      <c r="H314" s="294"/>
      <c r="I314" s="45"/>
      <c r="J314" s="42" t="s">
        <v>0</v>
      </c>
      <c r="K314" s="43"/>
      <c r="L314" s="43"/>
      <c r="M314" s="44"/>
      <c r="N314" s="2"/>
      <c r="V314" s="50"/>
    </row>
    <row r="315" spans="1:22" ht="13.8" thickBot="1" x14ac:dyDescent="0.3">
      <c r="A315" s="291"/>
      <c r="B315" s="7"/>
      <c r="C315" s="7"/>
      <c r="D315" s="4"/>
      <c r="E315" s="7"/>
      <c r="F315" s="7"/>
      <c r="G315" s="295"/>
      <c r="H315" s="296"/>
      <c r="I315" s="297"/>
      <c r="J315" s="40" t="s">
        <v>37</v>
      </c>
      <c r="K315" s="40"/>
      <c r="L315" s="40"/>
      <c r="M315" s="41"/>
      <c r="N315" s="2"/>
      <c r="V315" s="50">
        <v>0</v>
      </c>
    </row>
    <row r="316" spans="1:22" ht="21" thickBot="1" x14ac:dyDescent="0.3">
      <c r="A316" s="291"/>
      <c r="B316" s="75" t="s">
        <v>30</v>
      </c>
      <c r="C316" s="75" t="s">
        <v>32</v>
      </c>
      <c r="D316" s="75" t="s">
        <v>17</v>
      </c>
      <c r="E316" s="298" t="s">
        <v>34</v>
      </c>
      <c r="F316" s="298"/>
      <c r="G316" s="299"/>
      <c r="H316" s="300"/>
      <c r="I316" s="301"/>
      <c r="J316" s="12" t="s">
        <v>38</v>
      </c>
      <c r="K316" s="13"/>
      <c r="L316" s="13"/>
      <c r="M316" s="14"/>
      <c r="N316" s="2"/>
      <c r="V316" s="50"/>
    </row>
    <row r="317" spans="1:22" ht="13.8" thickBot="1" x14ac:dyDescent="0.3">
      <c r="A317" s="292"/>
      <c r="B317" s="8"/>
      <c r="C317" s="8"/>
      <c r="D317" s="9"/>
      <c r="E317" s="10" t="s">
        <v>2</v>
      </c>
      <c r="F317" s="11"/>
      <c r="G317" s="302"/>
      <c r="H317" s="303"/>
      <c r="I317" s="304"/>
      <c r="J317" s="12" t="s">
        <v>39</v>
      </c>
      <c r="K317" s="13"/>
      <c r="L317" s="13"/>
      <c r="M317" s="14"/>
      <c r="N317" s="2"/>
      <c r="V317" s="50"/>
    </row>
    <row r="318" spans="1:22" ht="21.6" thickTop="1" thickBot="1" x14ac:dyDescent="0.3">
      <c r="A318" s="290">
        <f t="shared" ref="A318" si="72">A314+1</f>
        <v>76</v>
      </c>
      <c r="B318" s="74" t="s">
        <v>29</v>
      </c>
      <c r="C318" s="74" t="s">
        <v>31</v>
      </c>
      <c r="D318" s="74" t="s">
        <v>18</v>
      </c>
      <c r="E318" s="293" t="s">
        <v>33</v>
      </c>
      <c r="F318" s="293"/>
      <c r="G318" s="293" t="s">
        <v>24</v>
      </c>
      <c r="H318" s="294"/>
      <c r="I318" s="45"/>
      <c r="J318" s="42" t="s">
        <v>0</v>
      </c>
      <c r="K318" s="43"/>
      <c r="L318" s="43"/>
      <c r="M318" s="44"/>
      <c r="N318" s="2"/>
      <c r="V318" s="50"/>
    </row>
    <row r="319" spans="1:22" ht="13.8" thickBot="1" x14ac:dyDescent="0.3">
      <c r="A319" s="291"/>
      <c r="B319" s="7"/>
      <c r="C319" s="7"/>
      <c r="D319" s="4"/>
      <c r="E319" s="7"/>
      <c r="F319" s="7"/>
      <c r="G319" s="295"/>
      <c r="H319" s="296"/>
      <c r="I319" s="297"/>
      <c r="J319" s="40" t="s">
        <v>37</v>
      </c>
      <c r="K319" s="40"/>
      <c r="L319" s="40"/>
      <c r="M319" s="41"/>
      <c r="N319" s="2"/>
      <c r="V319" s="50">
        <v>0</v>
      </c>
    </row>
    <row r="320" spans="1:22" ht="21" thickBot="1" x14ac:dyDescent="0.3">
      <c r="A320" s="291"/>
      <c r="B320" s="75" t="s">
        <v>30</v>
      </c>
      <c r="C320" s="75" t="s">
        <v>32</v>
      </c>
      <c r="D320" s="75" t="s">
        <v>17</v>
      </c>
      <c r="E320" s="298" t="s">
        <v>34</v>
      </c>
      <c r="F320" s="298"/>
      <c r="G320" s="299"/>
      <c r="H320" s="300"/>
      <c r="I320" s="301"/>
      <c r="J320" s="12" t="s">
        <v>38</v>
      </c>
      <c r="K320" s="13"/>
      <c r="L320" s="13"/>
      <c r="M320" s="14"/>
      <c r="N320" s="2"/>
      <c r="V320" s="50"/>
    </row>
    <row r="321" spans="1:22" ht="13.8" thickBot="1" x14ac:dyDescent="0.3">
      <c r="A321" s="292"/>
      <c r="B321" s="8"/>
      <c r="C321" s="8"/>
      <c r="D321" s="9"/>
      <c r="E321" s="10" t="s">
        <v>2</v>
      </c>
      <c r="F321" s="11"/>
      <c r="G321" s="302"/>
      <c r="H321" s="303"/>
      <c r="I321" s="304"/>
      <c r="J321" s="12" t="s">
        <v>39</v>
      </c>
      <c r="K321" s="13"/>
      <c r="L321" s="13"/>
      <c r="M321" s="14"/>
      <c r="N321" s="2"/>
      <c r="V321" s="50"/>
    </row>
    <row r="322" spans="1:22" ht="21.6" thickTop="1" thickBot="1" x14ac:dyDescent="0.3">
      <c r="A322" s="290">
        <f t="shared" ref="A322" si="73">A318+1</f>
        <v>77</v>
      </c>
      <c r="B322" s="74" t="s">
        <v>29</v>
      </c>
      <c r="C322" s="74" t="s">
        <v>31</v>
      </c>
      <c r="D322" s="74" t="s">
        <v>18</v>
      </c>
      <c r="E322" s="293" t="s">
        <v>33</v>
      </c>
      <c r="F322" s="293"/>
      <c r="G322" s="293" t="s">
        <v>24</v>
      </c>
      <c r="H322" s="294"/>
      <c r="I322" s="45"/>
      <c r="J322" s="42" t="s">
        <v>0</v>
      </c>
      <c r="K322" s="43"/>
      <c r="L322" s="43"/>
      <c r="M322" s="44"/>
      <c r="N322" s="2"/>
      <c r="V322" s="50"/>
    </row>
    <row r="323" spans="1:22" ht="13.8" thickBot="1" x14ac:dyDescent="0.3">
      <c r="A323" s="291"/>
      <c r="B323" s="7"/>
      <c r="C323" s="7"/>
      <c r="D323" s="4"/>
      <c r="E323" s="7"/>
      <c r="F323" s="7"/>
      <c r="G323" s="295"/>
      <c r="H323" s="296"/>
      <c r="I323" s="297"/>
      <c r="J323" s="40" t="s">
        <v>37</v>
      </c>
      <c r="K323" s="40"/>
      <c r="L323" s="40"/>
      <c r="M323" s="41"/>
      <c r="N323" s="2"/>
      <c r="V323" s="50">
        <v>0</v>
      </c>
    </row>
    <row r="324" spans="1:22" ht="21" thickBot="1" x14ac:dyDescent="0.3">
      <c r="A324" s="291"/>
      <c r="B324" s="75" t="s">
        <v>30</v>
      </c>
      <c r="C324" s="75" t="s">
        <v>32</v>
      </c>
      <c r="D324" s="75" t="s">
        <v>17</v>
      </c>
      <c r="E324" s="298" t="s">
        <v>34</v>
      </c>
      <c r="F324" s="298"/>
      <c r="G324" s="299"/>
      <c r="H324" s="300"/>
      <c r="I324" s="301"/>
      <c r="J324" s="12" t="s">
        <v>38</v>
      </c>
      <c r="K324" s="13"/>
      <c r="L324" s="13"/>
      <c r="M324" s="14"/>
      <c r="N324" s="2"/>
      <c r="V324" s="50"/>
    </row>
    <row r="325" spans="1:22" ht="13.8" thickBot="1" x14ac:dyDescent="0.3">
      <c r="A325" s="292"/>
      <c r="B325" s="8"/>
      <c r="C325" s="8"/>
      <c r="D325" s="9"/>
      <c r="E325" s="10" t="s">
        <v>2</v>
      </c>
      <c r="F325" s="11"/>
      <c r="G325" s="302"/>
      <c r="H325" s="303"/>
      <c r="I325" s="304"/>
      <c r="J325" s="12" t="s">
        <v>39</v>
      </c>
      <c r="K325" s="13"/>
      <c r="L325" s="13"/>
      <c r="M325" s="14"/>
      <c r="N325" s="2"/>
      <c r="V325" s="50"/>
    </row>
    <row r="326" spans="1:22" ht="21.6" thickTop="1" thickBot="1" x14ac:dyDescent="0.3">
      <c r="A326" s="290">
        <f t="shared" ref="A326" si="74">A322+1</f>
        <v>78</v>
      </c>
      <c r="B326" s="74" t="s">
        <v>29</v>
      </c>
      <c r="C326" s="74" t="s">
        <v>31</v>
      </c>
      <c r="D326" s="74" t="s">
        <v>18</v>
      </c>
      <c r="E326" s="293" t="s">
        <v>33</v>
      </c>
      <c r="F326" s="293"/>
      <c r="G326" s="293" t="s">
        <v>24</v>
      </c>
      <c r="H326" s="294"/>
      <c r="I326" s="45"/>
      <c r="J326" s="42" t="s">
        <v>0</v>
      </c>
      <c r="K326" s="43"/>
      <c r="L326" s="43"/>
      <c r="M326" s="44"/>
      <c r="N326" s="2"/>
      <c r="V326" s="50"/>
    </row>
    <row r="327" spans="1:22" ht="13.8" thickBot="1" x14ac:dyDescent="0.3">
      <c r="A327" s="291"/>
      <c r="B327" s="7"/>
      <c r="C327" s="7"/>
      <c r="D327" s="4"/>
      <c r="E327" s="7"/>
      <c r="F327" s="7"/>
      <c r="G327" s="295"/>
      <c r="H327" s="296"/>
      <c r="I327" s="297"/>
      <c r="J327" s="40" t="s">
        <v>37</v>
      </c>
      <c r="K327" s="40"/>
      <c r="L327" s="40"/>
      <c r="M327" s="41"/>
      <c r="N327" s="2"/>
      <c r="V327" s="50">
        <v>0</v>
      </c>
    </row>
    <row r="328" spans="1:22" ht="21" thickBot="1" x14ac:dyDescent="0.3">
      <c r="A328" s="291"/>
      <c r="B328" s="75" t="s">
        <v>30</v>
      </c>
      <c r="C328" s="75" t="s">
        <v>32</v>
      </c>
      <c r="D328" s="75" t="s">
        <v>17</v>
      </c>
      <c r="E328" s="298" t="s">
        <v>34</v>
      </c>
      <c r="F328" s="298"/>
      <c r="G328" s="299"/>
      <c r="H328" s="300"/>
      <c r="I328" s="301"/>
      <c r="J328" s="12" t="s">
        <v>38</v>
      </c>
      <c r="K328" s="13"/>
      <c r="L328" s="13"/>
      <c r="M328" s="14"/>
      <c r="N328" s="2"/>
      <c r="V328" s="50"/>
    </row>
    <row r="329" spans="1:22" ht="13.8" thickBot="1" x14ac:dyDescent="0.3">
      <c r="A329" s="292"/>
      <c r="B329" s="8"/>
      <c r="C329" s="8"/>
      <c r="D329" s="9"/>
      <c r="E329" s="10" t="s">
        <v>2</v>
      </c>
      <c r="F329" s="11"/>
      <c r="G329" s="302"/>
      <c r="H329" s="303"/>
      <c r="I329" s="304"/>
      <c r="J329" s="12" t="s">
        <v>39</v>
      </c>
      <c r="K329" s="13"/>
      <c r="L329" s="13"/>
      <c r="M329" s="14"/>
      <c r="N329" s="2"/>
      <c r="V329" s="50"/>
    </row>
    <row r="330" spans="1:22" ht="21.6" thickTop="1" thickBot="1" x14ac:dyDescent="0.3">
      <c r="A330" s="290">
        <f t="shared" ref="A330" si="75">A326+1</f>
        <v>79</v>
      </c>
      <c r="B330" s="74" t="s">
        <v>29</v>
      </c>
      <c r="C330" s="74" t="s">
        <v>31</v>
      </c>
      <c r="D330" s="74" t="s">
        <v>18</v>
      </c>
      <c r="E330" s="293" t="s">
        <v>33</v>
      </c>
      <c r="F330" s="293"/>
      <c r="G330" s="293" t="s">
        <v>24</v>
      </c>
      <c r="H330" s="294"/>
      <c r="I330" s="45"/>
      <c r="J330" s="42" t="s">
        <v>0</v>
      </c>
      <c r="K330" s="43"/>
      <c r="L330" s="43"/>
      <c r="M330" s="44"/>
      <c r="N330" s="2"/>
      <c r="V330" s="50"/>
    </row>
    <row r="331" spans="1:22" ht="13.8" thickBot="1" x14ac:dyDescent="0.3">
      <c r="A331" s="291"/>
      <c r="B331" s="7"/>
      <c r="C331" s="7"/>
      <c r="D331" s="4"/>
      <c r="E331" s="7"/>
      <c r="F331" s="7"/>
      <c r="G331" s="295"/>
      <c r="H331" s="296"/>
      <c r="I331" s="297"/>
      <c r="J331" s="40" t="s">
        <v>37</v>
      </c>
      <c r="K331" s="40"/>
      <c r="L331" s="40"/>
      <c r="M331" s="41"/>
      <c r="N331" s="2"/>
      <c r="V331" s="50">
        <v>0</v>
      </c>
    </row>
    <row r="332" spans="1:22" ht="21" thickBot="1" x14ac:dyDescent="0.3">
      <c r="A332" s="291"/>
      <c r="B332" s="75" t="s">
        <v>30</v>
      </c>
      <c r="C332" s="75" t="s">
        <v>32</v>
      </c>
      <c r="D332" s="75" t="s">
        <v>17</v>
      </c>
      <c r="E332" s="298" t="s">
        <v>34</v>
      </c>
      <c r="F332" s="298"/>
      <c r="G332" s="299"/>
      <c r="H332" s="300"/>
      <c r="I332" s="301"/>
      <c r="J332" s="12" t="s">
        <v>38</v>
      </c>
      <c r="K332" s="13"/>
      <c r="L332" s="13"/>
      <c r="M332" s="14"/>
      <c r="N332" s="2"/>
      <c r="V332" s="50"/>
    </row>
    <row r="333" spans="1:22" ht="13.8" thickBot="1" x14ac:dyDescent="0.3">
      <c r="A333" s="292"/>
      <c r="B333" s="8"/>
      <c r="C333" s="8"/>
      <c r="D333" s="9"/>
      <c r="E333" s="10" t="s">
        <v>2</v>
      </c>
      <c r="F333" s="11"/>
      <c r="G333" s="302"/>
      <c r="H333" s="303"/>
      <c r="I333" s="304"/>
      <c r="J333" s="12" t="s">
        <v>39</v>
      </c>
      <c r="K333" s="13"/>
      <c r="L333" s="13"/>
      <c r="M333" s="14"/>
      <c r="N333" s="2"/>
      <c r="V333" s="50"/>
    </row>
    <row r="334" spans="1:22" ht="21.6" thickTop="1" thickBot="1" x14ac:dyDescent="0.3">
      <c r="A334" s="290">
        <f t="shared" ref="A334" si="76">A330+1</f>
        <v>80</v>
      </c>
      <c r="B334" s="74" t="s">
        <v>29</v>
      </c>
      <c r="C334" s="74" t="s">
        <v>31</v>
      </c>
      <c r="D334" s="74" t="s">
        <v>18</v>
      </c>
      <c r="E334" s="293" t="s">
        <v>33</v>
      </c>
      <c r="F334" s="293"/>
      <c r="G334" s="293" t="s">
        <v>24</v>
      </c>
      <c r="H334" s="294"/>
      <c r="I334" s="45"/>
      <c r="J334" s="42" t="s">
        <v>0</v>
      </c>
      <c r="K334" s="43"/>
      <c r="L334" s="43"/>
      <c r="M334" s="44"/>
      <c r="N334" s="2"/>
      <c r="V334" s="50"/>
    </row>
    <row r="335" spans="1:22" ht="13.8" thickBot="1" x14ac:dyDescent="0.3">
      <c r="A335" s="291"/>
      <c r="B335" s="7"/>
      <c r="C335" s="7"/>
      <c r="D335" s="4"/>
      <c r="E335" s="7"/>
      <c r="F335" s="7"/>
      <c r="G335" s="295"/>
      <c r="H335" s="296"/>
      <c r="I335" s="297"/>
      <c r="J335" s="40" t="s">
        <v>37</v>
      </c>
      <c r="K335" s="40"/>
      <c r="L335" s="40"/>
      <c r="M335" s="41"/>
      <c r="N335" s="2"/>
      <c r="V335" s="50">
        <v>0</v>
      </c>
    </row>
    <row r="336" spans="1:22" ht="21" thickBot="1" x14ac:dyDescent="0.3">
      <c r="A336" s="291"/>
      <c r="B336" s="75" t="s">
        <v>30</v>
      </c>
      <c r="C336" s="75" t="s">
        <v>32</v>
      </c>
      <c r="D336" s="75" t="s">
        <v>17</v>
      </c>
      <c r="E336" s="298" t="s">
        <v>34</v>
      </c>
      <c r="F336" s="298"/>
      <c r="G336" s="299"/>
      <c r="H336" s="300"/>
      <c r="I336" s="301"/>
      <c r="J336" s="12" t="s">
        <v>38</v>
      </c>
      <c r="K336" s="13"/>
      <c r="L336" s="13"/>
      <c r="M336" s="14"/>
      <c r="N336" s="2"/>
      <c r="V336" s="50"/>
    </row>
    <row r="337" spans="1:22" ht="13.8" thickBot="1" x14ac:dyDescent="0.3">
      <c r="A337" s="292"/>
      <c r="B337" s="8"/>
      <c r="C337" s="8"/>
      <c r="D337" s="9"/>
      <c r="E337" s="10" t="s">
        <v>2</v>
      </c>
      <c r="F337" s="11"/>
      <c r="G337" s="302"/>
      <c r="H337" s="303"/>
      <c r="I337" s="304"/>
      <c r="J337" s="12" t="s">
        <v>39</v>
      </c>
      <c r="K337" s="13"/>
      <c r="L337" s="13"/>
      <c r="M337" s="14"/>
      <c r="N337" s="2"/>
      <c r="V337" s="50"/>
    </row>
    <row r="338" spans="1:22" ht="21.6" thickTop="1" thickBot="1" x14ac:dyDescent="0.3">
      <c r="A338" s="290">
        <f t="shared" ref="A338" si="77">A334+1</f>
        <v>81</v>
      </c>
      <c r="B338" s="74" t="s">
        <v>29</v>
      </c>
      <c r="C338" s="74" t="s">
        <v>31</v>
      </c>
      <c r="D338" s="74" t="s">
        <v>18</v>
      </c>
      <c r="E338" s="293" t="s">
        <v>33</v>
      </c>
      <c r="F338" s="293"/>
      <c r="G338" s="293" t="s">
        <v>24</v>
      </c>
      <c r="H338" s="294"/>
      <c r="I338" s="45"/>
      <c r="J338" s="42" t="s">
        <v>0</v>
      </c>
      <c r="K338" s="43"/>
      <c r="L338" s="43"/>
      <c r="M338" s="44"/>
      <c r="N338" s="2"/>
      <c r="V338" s="50"/>
    </row>
    <row r="339" spans="1:22" ht="13.8" thickBot="1" x14ac:dyDescent="0.3">
      <c r="A339" s="291"/>
      <c r="B339" s="7"/>
      <c r="C339" s="7"/>
      <c r="D339" s="4"/>
      <c r="E339" s="7"/>
      <c r="F339" s="7"/>
      <c r="G339" s="295"/>
      <c r="H339" s="296"/>
      <c r="I339" s="297"/>
      <c r="J339" s="40" t="s">
        <v>37</v>
      </c>
      <c r="K339" s="40"/>
      <c r="L339" s="40"/>
      <c r="M339" s="41"/>
      <c r="N339" s="2"/>
      <c r="V339" s="50">
        <v>0</v>
      </c>
    </row>
    <row r="340" spans="1:22" ht="21" thickBot="1" x14ac:dyDescent="0.3">
      <c r="A340" s="291"/>
      <c r="B340" s="75" t="s">
        <v>30</v>
      </c>
      <c r="C340" s="75" t="s">
        <v>32</v>
      </c>
      <c r="D340" s="75" t="s">
        <v>17</v>
      </c>
      <c r="E340" s="298" t="s">
        <v>34</v>
      </c>
      <c r="F340" s="298"/>
      <c r="G340" s="299"/>
      <c r="H340" s="300"/>
      <c r="I340" s="301"/>
      <c r="J340" s="12" t="s">
        <v>38</v>
      </c>
      <c r="K340" s="13"/>
      <c r="L340" s="13"/>
      <c r="M340" s="14"/>
      <c r="N340" s="2"/>
      <c r="V340" s="50"/>
    </row>
    <row r="341" spans="1:22" ht="13.8" thickBot="1" x14ac:dyDescent="0.3">
      <c r="A341" s="292"/>
      <c r="B341" s="8"/>
      <c r="C341" s="8"/>
      <c r="D341" s="9"/>
      <c r="E341" s="10" t="s">
        <v>2</v>
      </c>
      <c r="F341" s="11"/>
      <c r="G341" s="302"/>
      <c r="H341" s="303"/>
      <c r="I341" s="304"/>
      <c r="J341" s="12" t="s">
        <v>39</v>
      </c>
      <c r="K341" s="13"/>
      <c r="L341" s="13"/>
      <c r="M341" s="14"/>
      <c r="N341" s="2"/>
      <c r="V341" s="50"/>
    </row>
    <row r="342" spans="1:22" ht="21.6" thickTop="1" thickBot="1" x14ac:dyDescent="0.3">
      <c r="A342" s="290">
        <f t="shared" ref="A342" si="78">A338+1</f>
        <v>82</v>
      </c>
      <c r="B342" s="74" t="s">
        <v>29</v>
      </c>
      <c r="C342" s="74" t="s">
        <v>31</v>
      </c>
      <c r="D342" s="74" t="s">
        <v>18</v>
      </c>
      <c r="E342" s="293" t="s">
        <v>33</v>
      </c>
      <c r="F342" s="293"/>
      <c r="G342" s="293" t="s">
        <v>24</v>
      </c>
      <c r="H342" s="294"/>
      <c r="I342" s="45"/>
      <c r="J342" s="42" t="s">
        <v>0</v>
      </c>
      <c r="K342" s="43"/>
      <c r="L342" s="43"/>
      <c r="M342" s="44"/>
      <c r="N342" s="2"/>
      <c r="V342" s="50"/>
    </row>
    <row r="343" spans="1:22" ht="13.8" thickBot="1" x14ac:dyDescent="0.3">
      <c r="A343" s="291"/>
      <c r="B343" s="7"/>
      <c r="C343" s="7"/>
      <c r="D343" s="4"/>
      <c r="E343" s="7"/>
      <c r="F343" s="7"/>
      <c r="G343" s="295"/>
      <c r="H343" s="296"/>
      <c r="I343" s="297"/>
      <c r="J343" s="40" t="s">
        <v>37</v>
      </c>
      <c r="K343" s="40"/>
      <c r="L343" s="40"/>
      <c r="M343" s="41"/>
      <c r="N343" s="2"/>
      <c r="V343" s="50">
        <v>0</v>
      </c>
    </row>
    <row r="344" spans="1:22" ht="21" thickBot="1" x14ac:dyDescent="0.3">
      <c r="A344" s="291"/>
      <c r="B344" s="75" t="s">
        <v>30</v>
      </c>
      <c r="C344" s="75" t="s">
        <v>32</v>
      </c>
      <c r="D344" s="75" t="s">
        <v>17</v>
      </c>
      <c r="E344" s="298" t="s">
        <v>34</v>
      </c>
      <c r="F344" s="298"/>
      <c r="G344" s="299"/>
      <c r="H344" s="300"/>
      <c r="I344" s="301"/>
      <c r="J344" s="12" t="s">
        <v>38</v>
      </c>
      <c r="K344" s="13"/>
      <c r="L344" s="13"/>
      <c r="M344" s="14"/>
      <c r="N344" s="2"/>
      <c r="V344" s="50"/>
    </row>
    <row r="345" spans="1:22" ht="13.8" thickBot="1" x14ac:dyDescent="0.3">
      <c r="A345" s="292"/>
      <c r="B345" s="8"/>
      <c r="C345" s="8"/>
      <c r="D345" s="9"/>
      <c r="E345" s="10" t="s">
        <v>2</v>
      </c>
      <c r="F345" s="11"/>
      <c r="G345" s="302"/>
      <c r="H345" s="303"/>
      <c r="I345" s="304"/>
      <c r="J345" s="12" t="s">
        <v>39</v>
      </c>
      <c r="K345" s="13"/>
      <c r="L345" s="13"/>
      <c r="M345" s="14"/>
      <c r="N345" s="2"/>
      <c r="V345" s="50"/>
    </row>
    <row r="346" spans="1:22" ht="21.6" thickTop="1" thickBot="1" x14ac:dyDescent="0.3">
      <c r="A346" s="290">
        <f t="shared" ref="A346" si="79">A342+1</f>
        <v>83</v>
      </c>
      <c r="B346" s="74" t="s">
        <v>29</v>
      </c>
      <c r="C346" s="74" t="s">
        <v>31</v>
      </c>
      <c r="D346" s="74" t="s">
        <v>18</v>
      </c>
      <c r="E346" s="293" t="s">
        <v>33</v>
      </c>
      <c r="F346" s="293"/>
      <c r="G346" s="293" t="s">
        <v>24</v>
      </c>
      <c r="H346" s="294"/>
      <c r="I346" s="45"/>
      <c r="J346" s="42" t="s">
        <v>0</v>
      </c>
      <c r="K346" s="43"/>
      <c r="L346" s="43"/>
      <c r="M346" s="44"/>
      <c r="N346" s="2"/>
      <c r="V346" s="50"/>
    </row>
    <row r="347" spans="1:22" ht="13.8" thickBot="1" x14ac:dyDescent="0.3">
      <c r="A347" s="291"/>
      <c r="B347" s="7"/>
      <c r="C347" s="7"/>
      <c r="D347" s="4"/>
      <c r="E347" s="7"/>
      <c r="F347" s="7"/>
      <c r="G347" s="295"/>
      <c r="H347" s="296"/>
      <c r="I347" s="297"/>
      <c r="J347" s="40" t="s">
        <v>37</v>
      </c>
      <c r="K347" s="40"/>
      <c r="L347" s="40"/>
      <c r="M347" s="41"/>
      <c r="N347" s="2"/>
      <c r="V347" s="50">
        <v>0</v>
      </c>
    </row>
    <row r="348" spans="1:22" ht="21" thickBot="1" x14ac:dyDescent="0.3">
      <c r="A348" s="291"/>
      <c r="B348" s="75" t="s">
        <v>30</v>
      </c>
      <c r="C348" s="75" t="s">
        <v>32</v>
      </c>
      <c r="D348" s="75" t="s">
        <v>17</v>
      </c>
      <c r="E348" s="298" t="s">
        <v>34</v>
      </c>
      <c r="F348" s="298"/>
      <c r="G348" s="299"/>
      <c r="H348" s="300"/>
      <c r="I348" s="301"/>
      <c r="J348" s="12" t="s">
        <v>38</v>
      </c>
      <c r="K348" s="13"/>
      <c r="L348" s="13"/>
      <c r="M348" s="14"/>
      <c r="N348" s="2"/>
      <c r="V348" s="50"/>
    </row>
    <row r="349" spans="1:22" ht="13.8" thickBot="1" x14ac:dyDescent="0.3">
      <c r="A349" s="292"/>
      <c r="B349" s="8"/>
      <c r="C349" s="8"/>
      <c r="D349" s="9"/>
      <c r="E349" s="10" t="s">
        <v>2</v>
      </c>
      <c r="F349" s="11"/>
      <c r="G349" s="302"/>
      <c r="H349" s="303"/>
      <c r="I349" s="304"/>
      <c r="J349" s="12" t="s">
        <v>39</v>
      </c>
      <c r="K349" s="13"/>
      <c r="L349" s="13"/>
      <c r="M349" s="14"/>
      <c r="N349" s="2"/>
      <c r="V349" s="50"/>
    </row>
    <row r="350" spans="1:22" ht="21.6" thickTop="1" thickBot="1" x14ac:dyDescent="0.3">
      <c r="A350" s="290">
        <f t="shared" ref="A350" si="80">A346+1</f>
        <v>84</v>
      </c>
      <c r="B350" s="74" t="s">
        <v>29</v>
      </c>
      <c r="C350" s="74" t="s">
        <v>31</v>
      </c>
      <c r="D350" s="74" t="s">
        <v>18</v>
      </c>
      <c r="E350" s="293" t="s">
        <v>33</v>
      </c>
      <c r="F350" s="293"/>
      <c r="G350" s="293" t="s">
        <v>24</v>
      </c>
      <c r="H350" s="294"/>
      <c r="I350" s="45"/>
      <c r="J350" s="42" t="s">
        <v>0</v>
      </c>
      <c r="K350" s="43"/>
      <c r="L350" s="43"/>
      <c r="M350" s="44"/>
      <c r="N350" s="2"/>
      <c r="V350" s="50"/>
    </row>
    <row r="351" spans="1:22" ht="13.8" thickBot="1" x14ac:dyDescent="0.3">
      <c r="A351" s="291"/>
      <c r="B351" s="7"/>
      <c r="C351" s="7"/>
      <c r="D351" s="4"/>
      <c r="E351" s="7"/>
      <c r="F351" s="7"/>
      <c r="G351" s="295"/>
      <c r="H351" s="296"/>
      <c r="I351" s="297"/>
      <c r="J351" s="40" t="s">
        <v>37</v>
      </c>
      <c r="K351" s="40"/>
      <c r="L351" s="40"/>
      <c r="M351" s="41"/>
      <c r="N351" s="2"/>
      <c r="V351" s="50">
        <v>0</v>
      </c>
    </row>
    <row r="352" spans="1:22" ht="21" thickBot="1" x14ac:dyDescent="0.3">
      <c r="A352" s="291"/>
      <c r="B352" s="75" t="s">
        <v>30</v>
      </c>
      <c r="C352" s="75" t="s">
        <v>32</v>
      </c>
      <c r="D352" s="75" t="s">
        <v>17</v>
      </c>
      <c r="E352" s="298" t="s">
        <v>34</v>
      </c>
      <c r="F352" s="298"/>
      <c r="G352" s="299"/>
      <c r="H352" s="300"/>
      <c r="I352" s="301"/>
      <c r="J352" s="12" t="s">
        <v>38</v>
      </c>
      <c r="K352" s="13"/>
      <c r="L352" s="13"/>
      <c r="M352" s="14"/>
      <c r="N352" s="2"/>
      <c r="V352" s="50"/>
    </row>
    <row r="353" spans="1:22" ht="13.8" thickBot="1" x14ac:dyDescent="0.3">
      <c r="A353" s="292"/>
      <c r="B353" s="8"/>
      <c r="C353" s="8"/>
      <c r="D353" s="9"/>
      <c r="E353" s="10" t="s">
        <v>2</v>
      </c>
      <c r="F353" s="11"/>
      <c r="G353" s="302"/>
      <c r="H353" s="303"/>
      <c r="I353" s="304"/>
      <c r="J353" s="12" t="s">
        <v>39</v>
      </c>
      <c r="K353" s="13"/>
      <c r="L353" s="13"/>
      <c r="M353" s="14"/>
      <c r="N353" s="2"/>
      <c r="V353" s="50"/>
    </row>
    <row r="354" spans="1:22" ht="21.6" thickTop="1" thickBot="1" x14ac:dyDescent="0.3">
      <c r="A354" s="290">
        <f t="shared" ref="A354" si="81">A350+1</f>
        <v>85</v>
      </c>
      <c r="B354" s="74" t="s">
        <v>29</v>
      </c>
      <c r="C354" s="74" t="s">
        <v>31</v>
      </c>
      <c r="D354" s="74" t="s">
        <v>18</v>
      </c>
      <c r="E354" s="293" t="s">
        <v>33</v>
      </c>
      <c r="F354" s="293"/>
      <c r="G354" s="293" t="s">
        <v>24</v>
      </c>
      <c r="H354" s="294"/>
      <c r="I354" s="45"/>
      <c r="J354" s="42" t="s">
        <v>0</v>
      </c>
      <c r="K354" s="43"/>
      <c r="L354" s="43"/>
      <c r="M354" s="44"/>
      <c r="N354" s="2"/>
      <c r="V354" s="50"/>
    </row>
    <row r="355" spans="1:22" ht="13.8" thickBot="1" x14ac:dyDescent="0.3">
      <c r="A355" s="291"/>
      <c r="B355" s="7"/>
      <c r="C355" s="7"/>
      <c r="D355" s="4"/>
      <c r="E355" s="7"/>
      <c r="F355" s="7"/>
      <c r="G355" s="295"/>
      <c r="H355" s="296"/>
      <c r="I355" s="297"/>
      <c r="J355" s="40" t="s">
        <v>37</v>
      </c>
      <c r="K355" s="40"/>
      <c r="L355" s="40"/>
      <c r="M355" s="41"/>
      <c r="N355" s="2"/>
      <c r="V355" s="50">
        <v>0</v>
      </c>
    </row>
    <row r="356" spans="1:22" ht="21" thickBot="1" x14ac:dyDescent="0.3">
      <c r="A356" s="291"/>
      <c r="B356" s="75" t="s">
        <v>30</v>
      </c>
      <c r="C356" s="75" t="s">
        <v>32</v>
      </c>
      <c r="D356" s="75" t="s">
        <v>17</v>
      </c>
      <c r="E356" s="298" t="s">
        <v>34</v>
      </c>
      <c r="F356" s="298"/>
      <c r="G356" s="299"/>
      <c r="H356" s="300"/>
      <c r="I356" s="301"/>
      <c r="J356" s="12" t="s">
        <v>38</v>
      </c>
      <c r="K356" s="13"/>
      <c r="L356" s="13"/>
      <c r="M356" s="14"/>
      <c r="N356" s="2"/>
      <c r="V356" s="50"/>
    </row>
    <row r="357" spans="1:22" ht="13.8" thickBot="1" x14ac:dyDescent="0.3">
      <c r="A357" s="292"/>
      <c r="B357" s="8"/>
      <c r="C357" s="8"/>
      <c r="D357" s="9"/>
      <c r="E357" s="10" t="s">
        <v>2</v>
      </c>
      <c r="F357" s="11"/>
      <c r="G357" s="302"/>
      <c r="H357" s="303"/>
      <c r="I357" s="304"/>
      <c r="J357" s="12" t="s">
        <v>39</v>
      </c>
      <c r="K357" s="13"/>
      <c r="L357" s="13"/>
      <c r="M357" s="14"/>
      <c r="N357" s="2"/>
      <c r="V357" s="50"/>
    </row>
    <row r="358" spans="1:22" ht="21.6" thickTop="1" thickBot="1" x14ac:dyDescent="0.3">
      <c r="A358" s="290">
        <f t="shared" ref="A358" si="82">A354+1</f>
        <v>86</v>
      </c>
      <c r="B358" s="74" t="s">
        <v>29</v>
      </c>
      <c r="C358" s="74" t="s">
        <v>31</v>
      </c>
      <c r="D358" s="74" t="s">
        <v>18</v>
      </c>
      <c r="E358" s="293" t="s">
        <v>33</v>
      </c>
      <c r="F358" s="293"/>
      <c r="G358" s="293" t="s">
        <v>24</v>
      </c>
      <c r="H358" s="294"/>
      <c r="I358" s="45"/>
      <c r="J358" s="42" t="s">
        <v>0</v>
      </c>
      <c r="K358" s="43"/>
      <c r="L358" s="43"/>
      <c r="M358" s="44"/>
      <c r="N358" s="2"/>
      <c r="V358" s="50"/>
    </row>
    <row r="359" spans="1:22" ht="13.8" thickBot="1" x14ac:dyDescent="0.3">
      <c r="A359" s="291"/>
      <c r="B359" s="7"/>
      <c r="C359" s="7"/>
      <c r="D359" s="4"/>
      <c r="E359" s="7"/>
      <c r="F359" s="7"/>
      <c r="G359" s="295"/>
      <c r="H359" s="296"/>
      <c r="I359" s="297"/>
      <c r="J359" s="40" t="s">
        <v>37</v>
      </c>
      <c r="K359" s="40"/>
      <c r="L359" s="40"/>
      <c r="M359" s="41"/>
      <c r="N359" s="2"/>
      <c r="V359" s="50">
        <v>0</v>
      </c>
    </row>
    <row r="360" spans="1:22" ht="21" thickBot="1" x14ac:dyDescent="0.3">
      <c r="A360" s="291"/>
      <c r="B360" s="75" t="s">
        <v>30</v>
      </c>
      <c r="C360" s="75" t="s">
        <v>32</v>
      </c>
      <c r="D360" s="75" t="s">
        <v>17</v>
      </c>
      <c r="E360" s="298" t="s">
        <v>34</v>
      </c>
      <c r="F360" s="298"/>
      <c r="G360" s="299"/>
      <c r="H360" s="300"/>
      <c r="I360" s="301"/>
      <c r="J360" s="12" t="s">
        <v>38</v>
      </c>
      <c r="K360" s="13"/>
      <c r="L360" s="13"/>
      <c r="M360" s="14"/>
      <c r="N360" s="2"/>
      <c r="V360" s="50"/>
    </row>
    <row r="361" spans="1:22" ht="13.8" thickBot="1" x14ac:dyDescent="0.3">
      <c r="A361" s="292"/>
      <c r="B361" s="8"/>
      <c r="C361" s="8"/>
      <c r="D361" s="9"/>
      <c r="E361" s="10" t="s">
        <v>2</v>
      </c>
      <c r="F361" s="11"/>
      <c r="G361" s="302"/>
      <c r="H361" s="303"/>
      <c r="I361" s="304"/>
      <c r="J361" s="12" t="s">
        <v>39</v>
      </c>
      <c r="K361" s="13"/>
      <c r="L361" s="13"/>
      <c r="M361" s="14"/>
      <c r="N361" s="2"/>
      <c r="V361" s="50"/>
    </row>
    <row r="362" spans="1:22" ht="21.6" thickTop="1" thickBot="1" x14ac:dyDescent="0.3">
      <c r="A362" s="290">
        <f t="shared" ref="A362" si="83">A358+1</f>
        <v>87</v>
      </c>
      <c r="B362" s="74" t="s">
        <v>29</v>
      </c>
      <c r="C362" s="74" t="s">
        <v>31</v>
      </c>
      <c r="D362" s="74" t="s">
        <v>18</v>
      </c>
      <c r="E362" s="293" t="s">
        <v>33</v>
      </c>
      <c r="F362" s="293"/>
      <c r="G362" s="293" t="s">
        <v>24</v>
      </c>
      <c r="H362" s="294"/>
      <c r="I362" s="45"/>
      <c r="J362" s="42" t="s">
        <v>0</v>
      </c>
      <c r="K362" s="43"/>
      <c r="L362" s="43"/>
      <c r="M362" s="44"/>
      <c r="N362" s="2"/>
      <c r="V362" s="50"/>
    </row>
    <row r="363" spans="1:22" ht="13.8" thickBot="1" x14ac:dyDescent="0.3">
      <c r="A363" s="291"/>
      <c r="B363" s="7"/>
      <c r="C363" s="7"/>
      <c r="D363" s="4"/>
      <c r="E363" s="7"/>
      <c r="F363" s="7"/>
      <c r="G363" s="295"/>
      <c r="H363" s="296"/>
      <c r="I363" s="297"/>
      <c r="J363" s="40" t="s">
        <v>37</v>
      </c>
      <c r="K363" s="40"/>
      <c r="L363" s="40"/>
      <c r="M363" s="41"/>
      <c r="N363" s="2"/>
      <c r="V363" s="50">
        <v>0</v>
      </c>
    </row>
    <row r="364" spans="1:22" ht="21" thickBot="1" x14ac:dyDescent="0.3">
      <c r="A364" s="291"/>
      <c r="B364" s="75" t="s">
        <v>30</v>
      </c>
      <c r="C364" s="75" t="s">
        <v>32</v>
      </c>
      <c r="D364" s="75" t="s">
        <v>17</v>
      </c>
      <c r="E364" s="298" t="s">
        <v>34</v>
      </c>
      <c r="F364" s="298"/>
      <c r="G364" s="299"/>
      <c r="H364" s="300"/>
      <c r="I364" s="301"/>
      <c r="J364" s="12" t="s">
        <v>38</v>
      </c>
      <c r="K364" s="13"/>
      <c r="L364" s="13"/>
      <c r="M364" s="14"/>
      <c r="N364" s="2"/>
      <c r="V364" s="50"/>
    </row>
    <row r="365" spans="1:22" ht="13.8" thickBot="1" x14ac:dyDescent="0.3">
      <c r="A365" s="292"/>
      <c r="B365" s="8"/>
      <c r="C365" s="8"/>
      <c r="D365" s="9"/>
      <c r="E365" s="10" t="s">
        <v>2</v>
      </c>
      <c r="F365" s="11"/>
      <c r="G365" s="302"/>
      <c r="H365" s="303"/>
      <c r="I365" s="304"/>
      <c r="J365" s="12" t="s">
        <v>39</v>
      </c>
      <c r="K365" s="13"/>
      <c r="L365" s="13"/>
      <c r="M365" s="14"/>
      <c r="N365" s="2"/>
      <c r="V365" s="50"/>
    </row>
    <row r="366" spans="1:22" ht="21.6" thickTop="1" thickBot="1" x14ac:dyDescent="0.3">
      <c r="A366" s="290">
        <f t="shared" ref="A366" si="84">A362+1</f>
        <v>88</v>
      </c>
      <c r="B366" s="74" t="s">
        <v>29</v>
      </c>
      <c r="C366" s="74" t="s">
        <v>31</v>
      </c>
      <c r="D366" s="74" t="s">
        <v>18</v>
      </c>
      <c r="E366" s="293" t="s">
        <v>33</v>
      </c>
      <c r="F366" s="293"/>
      <c r="G366" s="293" t="s">
        <v>24</v>
      </c>
      <c r="H366" s="294"/>
      <c r="I366" s="45"/>
      <c r="J366" s="42" t="s">
        <v>0</v>
      </c>
      <c r="K366" s="43"/>
      <c r="L366" s="43"/>
      <c r="M366" s="44"/>
      <c r="N366" s="2"/>
      <c r="V366" s="50"/>
    </row>
    <row r="367" spans="1:22" ht="13.8" thickBot="1" x14ac:dyDescent="0.3">
      <c r="A367" s="291"/>
      <c r="B367" s="7"/>
      <c r="C367" s="7"/>
      <c r="D367" s="4"/>
      <c r="E367" s="7"/>
      <c r="F367" s="7"/>
      <c r="G367" s="295"/>
      <c r="H367" s="296"/>
      <c r="I367" s="297"/>
      <c r="J367" s="40" t="s">
        <v>37</v>
      </c>
      <c r="K367" s="40"/>
      <c r="L367" s="40"/>
      <c r="M367" s="41"/>
      <c r="N367" s="2"/>
      <c r="V367" s="50">
        <v>0</v>
      </c>
    </row>
    <row r="368" spans="1:22" ht="21" thickBot="1" x14ac:dyDescent="0.3">
      <c r="A368" s="291"/>
      <c r="B368" s="75" t="s">
        <v>30</v>
      </c>
      <c r="C368" s="75" t="s">
        <v>32</v>
      </c>
      <c r="D368" s="75" t="s">
        <v>17</v>
      </c>
      <c r="E368" s="298" t="s">
        <v>34</v>
      </c>
      <c r="F368" s="298"/>
      <c r="G368" s="299"/>
      <c r="H368" s="300"/>
      <c r="I368" s="301"/>
      <c r="J368" s="12" t="s">
        <v>38</v>
      </c>
      <c r="K368" s="13"/>
      <c r="L368" s="13"/>
      <c r="M368" s="14"/>
      <c r="N368" s="2"/>
      <c r="V368" s="50"/>
    </row>
    <row r="369" spans="1:22" ht="13.8" thickBot="1" x14ac:dyDescent="0.3">
      <c r="A369" s="292"/>
      <c r="B369" s="8"/>
      <c r="C369" s="8"/>
      <c r="D369" s="9"/>
      <c r="E369" s="10" t="s">
        <v>2</v>
      </c>
      <c r="F369" s="11"/>
      <c r="G369" s="302"/>
      <c r="H369" s="303"/>
      <c r="I369" s="304"/>
      <c r="J369" s="12" t="s">
        <v>39</v>
      </c>
      <c r="K369" s="13"/>
      <c r="L369" s="13"/>
      <c r="M369" s="14"/>
      <c r="N369" s="2"/>
      <c r="V369" s="50"/>
    </row>
    <row r="370" spans="1:22" ht="21.6" thickTop="1" thickBot="1" x14ac:dyDescent="0.3">
      <c r="A370" s="290">
        <f t="shared" ref="A370" si="85">A366+1</f>
        <v>89</v>
      </c>
      <c r="B370" s="74" t="s">
        <v>29</v>
      </c>
      <c r="C370" s="74" t="s">
        <v>31</v>
      </c>
      <c r="D370" s="74" t="s">
        <v>18</v>
      </c>
      <c r="E370" s="293" t="s">
        <v>33</v>
      </c>
      <c r="F370" s="293"/>
      <c r="G370" s="293" t="s">
        <v>24</v>
      </c>
      <c r="H370" s="294"/>
      <c r="I370" s="45"/>
      <c r="J370" s="42" t="s">
        <v>0</v>
      </c>
      <c r="K370" s="43"/>
      <c r="L370" s="43"/>
      <c r="M370" s="44"/>
      <c r="N370" s="2"/>
      <c r="V370" s="50"/>
    </row>
    <row r="371" spans="1:22" ht="13.8" thickBot="1" x14ac:dyDescent="0.3">
      <c r="A371" s="291"/>
      <c r="B371" s="7"/>
      <c r="C371" s="7"/>
      <c r="D371" s="4"/>
      <c r="E371" s="7"/>
      <c r="F371" s="7"/>
      <c r="G371" s="295"/>
      <c r="H371" s="296"/>
      <c r="I371" s="297"/>
      <c r="J371" s="40" t="s">
        <v>37</v>
      </c>
      <c r="K371" s="40"/>
      <c r="L371" s="40"/>
      <c r="M371" s="41"/>
      <c r="N371" s="2"/>
      <c r="V371" s="50">
        <v>0</v>
      </c>
    </row>
    <row r="372" spans="1:22" ht="21" thickBot="1" x14ac:dyDescent="0.3">
      <c r="A372" s="291"/>
      <c r="B372" s="75" t="s">
        <v>30</v>
      </c>
      <c r="C372" s="75" t="s">
        <v>32</v>
      </c>
      <c r="D372" s="75" t="s">
        <v>17</v>
      </c>
      <c r="E372" s="298" t="s">
        <v>34</v>
      </c>
      <c r="F372" s="298"/>
      <c r="G372" s="299"/>
      <c r="H372" s="300"/>
      <c r="I372" s="301"/>
      <c r="J372" s="12" t="s">
        <v>38</v>
      </c>
      <c r="K372" s="13"/>
      <c r="L372" s="13"/>
      <c r="M372" s="14"/>
      <c r="N372" s="2"/>
      <c r="V372" s="50"/>
    </row>
    <row r="373" spans="1:22" ht="13.8" thickBot="1" x14ac:dyDescent="0.3">
      <c r="A373" s="292"/>
      <c r="B373" s="8"/>
      <c r="C373" s="8"/>
      <c r="D373" s="9"/>
      <c r="E373" s="10" t="s">
        <v>2</v>
      </c>
      <c r="F373" s="11"/>
      <c r="G373" s="302"/>
      <c r="H373" s="303"/>
      <c r="I373" s="304"/>
      <c r="J373" s="12" t="s">
        <v>39</v>
      </c>
      <c r="K373" s="13"/>
      <c r="L373" s="13"/>
      <c r="M373" s="14"/>
      <c r="N373" s="2"/>
      <c r="V373" s="50"/>
    </row>
    <row r="374" spans="1:22" ht="21.6" thickTop="1" thickBot="1" x14ac:dyDescent="0.3">
      <c r="A374" s="290">
        <f t="shared" ref="A374" si="86">A370+1</f>
        <v>90</v>
      </c>
      <c r="B374" s="74" t="s">
        <v>29</v>
      </c>
      <c r="C374" s="74" t="s">
        <v>31</v>
      </c>
      <c r="D374" s="74" t="s">
        <v>18</v>
      </c>
      <c r="E374" s="293" t="s">
        <v>33</v>
      </c>
      <c r="F374" s="293"/>
      <c r="G374" s="293" t="s">
        <v>24</v>
      </c>
      <c r="H374" s="294"/>
      <c r="I374" s="45"/>
      <c r="J374" s="42" t="s">
        <v>0</v>
      </c>
      <c r="K374" s="43"/>
      <c r="L374" s="43"/>
      <c r="M374" s="44"/>
      <c r="N374" s="2"/>
      <c r="V374" s="50"/>
    </row>
    <row r="375" spans="1:22" ht="13.8" thickBot="1" x14ac:dyDescent="0.3">
      <c r="A375" s="291"/>
      <c r="B375" s="7"/>
      <c r="C375" s="7"/>
      <c r="D375" s="4"/>
      <c r="E375" s="7"/>
      <c r="F375" s="7"/>
      <c r="G375" s="295"/>
      <c r="H375" s="296"/>
      <c r="I375" s="297"/>
      <c r="J375" s="40" t="s">
        <v>37</v>
      </c>
      <c r="K375" s="40"/>
      <c r="L375" s="40"/>
      <c r="M375" s="41"/>
      <c r="N375" s="2"/>
      <c r="V375" s="50">
        <v>0</v>
      </c>
    </row>
    <row r="376" spans="1:22" ht="21" thickBot="1" x14ac:dyDescent="0.3">
      <c r="A376" s="291"/>
      <c r="B376" s="75" t="s">
        <v>30</v>
      </c>
      <c r="C376" s="75" t="s">
        <v>32</v>
      </c>
      <c r="D376" s="75" t="s">
        <v>17</v>
      </c>
      <c r="E376" s="298" t="s">
        <v>34</v>
      </c>
      <c r="F376" s="298"/>
      <c r="G376" s="299"/>
      <c r="H376" s="300"/>
      <c r="I376" s="301"/>
      <c r="J376" s="12" t="s">
        <v>38</v>
      </c>
      <c r="K376" s="13"/>
      <c r="L376" s="13"/>
      <c r="M376" s="14"/>
      <c r="N376" s="2"/>
      <c r="V376" s="50"/>
    </row>
    <row r="377" spans="1:22" ht="13.8" thickBot="1" x14ac:dyDescent="0.3">
      <c r="A377" s="292"/>
      <c r="B377" s="8"/>
      <c r="C377" s="8"/>
      <c r="D377" s="9"/>
      <c r="E377" s="10" t="s">
        <v>2</v>
      </c>
      <c r="F377" s="11"/>
      <c r="G377" s="302"/>
      <c r="H377" s="303"/>
      <c r="I377" s="304"/>
      <c r="J377" s="12" t="s">
        <v>39</v>
      </c>
      <c r="K377" s="13"/>
      <c r="L377" s="13"/>
      <c r="M377" s="14"/>
      <c r="N377" s="2"/>
      <c r="V377" s="50"/>
    </row>
    <row r="378" spans="1:22" ht="21.6" thickTop="1" thickBot="1" x14ac:dyDescent="0.3">
      <c r="A378" s="290">
        <f t="shared" ref="A378" si="87">A374+1</f>
        <v>91</v>
      </c>
      <c r="B378" s="74" t="s">
        <v>29</v>
      </c>
      <c r="C378" s="74" t="s">
        <v>31</v>
      </c>
      <c r="D378" s="74" t="s">
        <v>18</v>
      </c>
      <c r="E378" s="293" t="s">
        <v>33</v>
      </c>
      <c r="F378" s="293"/>
      <c r="G378" s="293" t="s">
        <v>24</v>
      </c>
      <c r="H378" s="294"/>
      <c r="I378" s="45"/>
      <c r="J378" s="42" t="s">
        <v>0</v>
      </c>
      <c r="K378" s="43"/>
      <c r="L378" s="43"/>
      <c r="M378" s="44"/>
      <c r="N378" s="2"/>
      <c r="V378" s="50"/>
    </row>
    <row r="379" spans="1:22" ht="13.8" thickBot="1" x14ac:dyDescent="0.3">
      <c r="A379" s="291"/>
      <c r="B379" s="7"/>
      <c r="C379" s="7"/>
      <c r="D379" s="4"/>
      <c r="E379" s="7"/>
      <c r="F379" s="7"/>
      <c r="G379" s="295"/>
      <c r="H379" s="296"/>
      <c r="I379" s="297"/>
      <c r="J379" s="40" t="s">
        <v>37</v>
      </c>
      <c r="K379" s="40"/>
      <c r="L379" s="40"/>
      <c r="M379" s="41"/>
      <c r="N379" s="2"/>
      <c r="V379" s="50">
        <v>0</v>
      </c>
    </row>
    <row r="380" spans="1:22" ht="21" thickBot="1" x14ac:dyDescent="0.3">
      <c r="A380" s="291"/>
      <c r="B380" s="75" t="s">
        <v>30</v>
      </c>
      <c r="C380" s="75" t="s">
        <v>32</v>
      </c>
      <c r="D380" s="75" t="s">
        <v>17</v>
      </c>
      <c r="E380" s="298" t="s">
        <v>34</v>
      </c>
      <c r="F380" s="298"/>
      <c r="G380" s="299"/>
      <c r="H380" s="300"/>
      <c r="I380" s="301"/>
      <c r="J380" s="12" t="s">
        <v>38</v>
      </c>
      <c r="K380" s="13"/>
      <c r="L380" s="13"/>
      <c r="M380" s="14"/>
      <c r="N380" s="2"/>
      <c r="V380" s="50"/>
    </row>
    <row r="381" spans="1:22" ht="13.8" thickBot="1" x14ac:dyDescent="0.3">
      <c r="A381" s="292"/>
      <c r="B381" s="8"/>
      <c r="C381" s="8"/>
      <c r="D381" s="9"/>
      <c r="E381" s="10" t="s">
        <v>2</v>
      </c>
      <c r="F381" s="11"/>
      <c r="G381" s="302"/>
      <c r="H381" s="303"/>
      <c r="I381" s="304"/>
      <c r="J381" s="12" t="s">
        <v>39</v>
      </c>
      <c r="K381" s="13"/>
      <c r="L381" s="13"/>
      <c r="M381" s="14"/>
      <c r="N381" s="2"/>
      <c r="V381" s="50"/>
    </row>
    <row r="382" spans="1:22" ht="21.6" thickTop="1" thickBot="1" x14ac:dyDescent="0.3">
      <c r="A382" s="290">
        <f t="shared" ref="A382" si="88">A378+1</f>
        <v>92</v>
      </c>
      <c r="B382" s="74" t="s">
        <v>29</v>
      </c>
      <c r="C382" s="74" t="s">
        <v>31</v>
      </c>
      <c r="D382" s="74" t="s">
        <v>18</v>
      </c>
      <c r="E382" s="293" t="s">
        <v>33</v>
      </c>
      <c r="F382" s="293"/>
      <c r="G382" s="293" t="s">
        <v>24</v>
      </c>
      <c r="H382" s="294"/>
      <c r="I382" s="45"/>
      <c r="J382" s="42" t="s">
        <v>0</v>
      </c>
      <c r="K382" s="43"/>
      <c r="L382" s="43"/>
      <c r="M382" s="44"/>
      <c r="N382" s="2"/>
      <c r="V382" s="50"/>
    </row>
    <row r="383" spans="1:22" ht="13.8" thickBot="1" x14ac:dyDescent="0.3">
      <c r="A383" s="291"/>
      <c r="B383" s="7"/>
      <c r="C383" s="7"/>
      <c r="D383" s="4"/>
      <c r="E383" s="7"/>
      <c r="F383" s="7"/>
      <c r="G383" s="295"/>
      <c r="H383" s="296"/>
      <c r="I383" s="297"/>
      <c r="J383" s="40" t="s">
        <v>37</v>
      </c>
      <c r="K383" s="40"/>
      <c r="L383" s="40"/>
      <c r="M383" s="41"/>
      <c r="N383" s="2"/>
      <c r="V383" s="50">
        <v>0</v>
      </c>
    </row>
    <row r="384" spans="1:22" ht="21" thickBot="1" x14ac:dyDescent="0.3">
      <c r="A384" s="291"/>
      <c r="B384" s="75" t="s">
        <v>30</v>
      </c>
      <c r="C384" s="75" t="s">
        <v>32</v>
      </c>
      <c r="D384" s="75" t="s">
        <v>17</v>
      </c>
      <c r="E384" s="298" t="s">
        <v>34</v>
      </c>
      <c r="F384" s="298"/>
      <c r="G384" s="299"/>
      <c r="H384" s="300"/>
      <c r="I384" s="301"/>
      <c r="J384" s="12" t="s">
        <v>38</v>
      </c>
      <c r="K384" s="13"/>
      <c r="L384" s="13"/>
      <c r="M384" s="14"/>
      <c r="N384" s="2"/>
      <c r="V384" s="50"/>
    </row>
    <row r="385" spans="1:22" ht="13.8" thickBot="1" x14ac:dyDescent="0.3">
      <c r="A385" s="292"/>
      <c r="B385" s="8"/>
      <c r="C385" s="8"/>
      <c r="D385" s="9"/>
      <c r="E385" s="10" t="s">
        <v>2</v>
      </c>
      <c r="F385" s="11"/>
      <c r="G385" s="302"/>
      <c r="H385" s="303"/>
      <c r="I385" s="304"/>
      <c r="J385" s="12" t="s">
        <v>39</v>
      </c>
      <c r="K385" s="13"/>
      <c r="L385" s="13"/>
      <c r="M385" s="14"/>
      <c r="N385" s="2"/>
      <c r="V385" s="50"/>
    </row>
    <row r="386" spans="1:22" ht="21.6" thickTop="1" thickBot="1" x14ac:dyDescent="0.3">
      <c r="A386" s="290">
        <f t="shared" ref="A386" si="89">A382+1</f>
        <v>93</v>
      </c>
      <c r="B386" s="74" t="s">
        <v>29</v>
      </c>
      <c r="C386" s="74" t="s">
        <v>31</v>
      </c>
      <c r="D386" s="74" t="s">
        <v>18</v>
      </c>
      <c r="E386" s="293" t="s">
        <v>33</v>
      </c>
      <c r="F386" s="293"/>
      <c r="G386" s="293" t="s">
        <v>24</v>
      </c>
      <c r="H386" s="294"/>
      <c r="I386" s="45"/>
      <c r="J386" s="42" t="s">
        <v>0</v>
      </c>
      <c r="K386" s="43"/>
      <c r="L386" s="43"/>
      <c r="M386" s="44"/>
      <c r="N386" s="2"/>
      <c r="V386" s="50"/>
    </row>
    <row r="387" spans="1:22" ht="13.8" thickBot="1" x14ac:dyDescent="0.3">
      <c r="A387" s="291"/>
      <c r="B387" s="7"/>
      <c r="C387" s="7"/>
      <c r="D387" s="4"/>
      <c r="E387" s="7"/>
      <c r="F387" s="7"/>
      <c r="G387" s="295"/>
      <c r="H387" s="296"/>
      <c r="I387" s="297"/>
      <c r="J387" s="40" t="s">
        <v>37</v>
      </c>
      <c r="K387" s="40"/>
      <c r="L387" s="40"/>
      <c r="M387" s="41"/>
      <c r="N387" s="2"/>
      <c r="V387" s="50">
        <v>0</v>
      </c>
    </row>
    <row r="388" spans="1:22" ht="21" thickBot="1" x14ac:dyDescent="0.3">
      <c r="A388" s="291"/>
      <c r="B388" s="75" t="s">
        <v>30</v>
      </c>
      <c r="C388" s="75" t="s">
        <v>32</v>
      </c>
      <c r="D388" s="75" t="s">
        <v>17</v>
      </c>
      <c r="E388" s="298" t="s">
        <v>34</v>
      </c>
      <c r="F388" s="298"/>
      <c r="G388" s="299"/>
      <c r="H388" s="300"/>
      <c r="I388" s="301"/>
      <c r="J388" s="12" t="s">
        <v>38</v>
      </c>
      <c r="K388" s="13"/>
      <c r="L388" s="13"/>
      <c r="M388" s="14"/>
      <c r="N388" s="2"/>
      <c r="V388" s="50"/>
    </row>
    <row r="389" spans="1:22" ht="13.8" thickBot="1" x14ac:dyDescent="0.3">
      <c r="A389" s="292"/>
      <c r="B389" s="8"/>
      <c r="C389" s="8"/>
      <c r="D389" s="9"/>
      <c r="E389" s="10" t="s">
        <v>2</v>
      </c>
      <c r="F389" s="11"/>
      <c r="G389" s="302"/>
      <c r="H389" s="303"/>
      <c r="I389" s="304"/>
      <c r="J389" s="12" t="s">
        <v>39</v>
      </c>
      <c r="K389" s="13"/>
      <c r="L389" s="13"/>
      <c r="M389" s="14"/>
      <c r="N389" s="2"/>
      <c r="V389" s="50"/>
    </row>
    <row r="390" spans="1:22" ht="21.6" thickTop="1" thickBot="1" x14ac:dyDescent="0.3">
      <c r="A390" s="290">
        <f t="shared" ref="A390" si="90">A386+1</f>
        <v>94</v>
      </c>
      <c r="B390" s="74" t="s">
        <v>29</v>
      </c>
      <c r="C390" s="74" t="s">
        <v>31</v>
      </c>
      <c r="D390" s="74" t="s">
        <v>18</v>
      </c>
      <c r="E390" s="293" t="s">
        <v>33</v>
      </c>
      <c r="F390" s="293"/>
      <c r="G390" s="293" t="s">
        <v>24</v>
      </c>
      <c r="H390" s="294"/>
      <c r="I390" s="45"/>
      <c r="J390" s="42" t="s">
        <v>0</v>
      </c>
      <c r="K390" s="43"/>
      <c r="L390" s="43"/>
      <c r="M390" s="44"/>
      <c r="N390" s="2"/>
      <c r="V390" s="50"/>
    </row>
    <row r="391" spans="1:22" ht="13.8" thickBot="1" x14ac:dyDescent="0.3">
      <c r="A391" s="291"/>
      <c r="B391" s="7"/>
      <c r="C391" s="7"/>
      <c r="D391" s="4"/>
      <c r="E391" s="7"/>
      <c r="F391" s="7"/>
      <c r="G391" s="295"/>
      <c r="H391" s="296"/>
      <c r="I391" s="297"/>
      <c r="J391" s="40" t="s">
        <v>37</v>
      </c>
      <c r="K391" s="40"/>
      <c r="L391" s="40"/>
      <c r="M391" s="41"/>
      <c r="N391" s="2"/>
      <c r="V391" s="50">
        <v>0</v>
      </c>
    </row>
    <row r="392" spans="1:22" ht="21" thickBot="1" x14ac:dyDescent="0.3">
      <c r="A392" s="291"/>
      <c r="B392" s="75" t="s">
        <v>30</v>
      </c>
      <c r="C392" s="75" t="s">
        <v>32</v>
      </c>
      <c r="D392" s="75" t="s">
        <v>17</v>
      </c>
      <c r="E392" s="298" t="s">
        <v>34</v>
      </c>
      <c r="F392" s="298"/>
      <c r="G392" s="299"/>
      <c r="H392" s="300"/>
      <c r="I392" s="301"/>
      <c r="J392" s="12" t="s">
        <v>38</v>
      </c>
      <c r="K392" s="13"/>
      <c r="L392" s="13"/>
      <c r="M392" s="14"/>
      <c r="N392" s="2"/>
      <c r="V392" s="50"/>
    </row>
    <row r="393" spans="1:22" ht="13.8" thickBot="1" x14ac:dyDescent="0.3">
      <c r="A393" s="292"/>
      <c r="B393" s="8"/>
      <c r="C393" s="8"/>
      <c r="D393" s="9"/>
      <c r="E393" s="10" t="s">
        <v>2</v>
      </c>
      <c r="F393" s="11"/>
      <c r="G393" s="302"/>
      <c r="H393" s="303"/>
      <c r="I393" s="304"/>
      <c r="J393" s="12" t="s">
        <v>39</v>
      </c>
      <c r="K393" s="13"/>
      <c r="L393" s="13"/>
      <c r="M393" s="14"/>
      <c r="N393" s="2"/>
      <c r="V393" s="50"/>
    </row>
    <row r="394" spans="1:22" ht="21.6" thickTop="1" thickBot="1" x14ac:dyDescent="0.3">
      <c r="A394" s="290">
        <f t="shared" ref="A394" si="91">A390+1</f>
        <v>95</v>
      </c>
      <c r="B394" s="74" t="s">
        <v>29</v>
      </c>
      <c r="C394" s="74" t="s">
        <v>31</v>
      </c>
      <c r="D394" s="74" t="s">
        <v>18</v>
      </c>
      <c r="E394" s="293" t="s">
        <v>33</v>
      </c>
      <c r="F394" s="293"/>
      <c r="G394" s="293" t="s">
        <v>24</v>
      </c>
      <c r="H394" s="294"/>
      <c r="I394" s="45"/>
      <c r="J394" s="42" t="s">
        <v>0</v>
      </c>
      <c r="K394" s="43"/>
      <c r="L394" s="43"/>
      <c r="M394" s="44"/>
      <c r="N394" s="2"/>
      <c r="V394" s="50"/>
    </row>
    <row r="395" spans="1:22" ht="13.8" thickBot="1" x14ac:dyDescent="0.3">
      <c r="A395" s="291"/>
      <c r="B395" s="7"/>
      <c r="C395" s="7"/>
      <c r="D395" s="4"/>
      <c r="E395" s="7"/>
      <c r="F395" s="7"/>
      <c r="G395" s="295"/>
      <c r="H395" s="296"/>
      <c r="I395" s="297"/>
      <c r="J395" s="40" t="s">
        <v>37</v>
      </c>
      <c r="K395" s="40"/>
      <c r="L395" s="40"/>
      <c r="M395" s="41"/>
      <c r="N395" s="2"/>
      <c r="V395" s="50">
        <v>0</v>
      </c>
    </row>
    <row r="396" spans="1:22" ht="21" thickBot="1" x14ac:dyDescent="0.3">
      <c r="A396" s="291"/>
      <c r="B396" s="75" t="s">
        <v>30</v>
      </c>
      <c r="C396" s="75" t="s">
        <v>32</v>
      </c>
      <c r="D396" s="75" t="s">
        <v>17</v>
      </c>
      <c r="E396" s="298" t="s">
        <v>34</v>
      </c>
      <c r="F396" s="298"/>
      <c r="G396" s="299"/>
      <c r="H396" s="300"/>
      <c r="I396" s="301"/>
      <c r="J396" s="12" t="s">
        <v>38</v>
      </c>
      <c r="K396" s="13"/>
      <c r="L396" s="13"/>
      <c r="M396" s="14"/>
      <c r="N396" s="2"/>
      <c r="V396" s="50"/>
    </row>
    <row r="397" spans="1:22" ht="13.8" thickBot="1" x14ac:dyDescent="0.3">
      <c r="A397" s="292"/>
      <c r="B397" s="8"/>
      <c r="C397" s="8"/>
      <c r="D397" s="9"/>
      <c r="E397" s="10" t="s">
        <v>2</v>
      </c>
      <c r="F397" s="11"/>
      <c r="G397" s="302"/>
      <c r="H397" s="303"/>
      <c r="I397" s="304"/>
      <c r="J397" s="12" t="s">
        <v>39</v>
      </c>
      <c r="K397" s="13"/>
      <c r="L397" s="13"/>
      <c r="M397" s="14"/>
      <c r="N397" s="2"/>
      <c r="V397" s="50"/>
    </row>
    <row r="398" spans="1:22" ht="21.6" thickTop="1" thickBot="1" x14ac:dyDescent="0.3">
      <c r="A398" s="290">
        <f t="shared" ref="A398" si="92">A394+1</f>
        <v>96</v>
      </c>
      <c r="B398" s="74" t="s">
        <v>29</v>
      </c>
      <c r="C398" s="74" t="s">
        <v>31</v>
      </c>
      <c r="D398" s="74" t="s">
        <v>18</v>
      </c>
      <c r="E398" s="293" t="s">
        <v>33</v>
      </c>
      <c r="F398" s="293"/>
      <c r="G398" s="293" t="s">
        <v>24</v>
      </c>
      <c r="H398" s="294"/>
      <c r="I398" s="45"/>
      <c r="J398" s="42" t="s">
        <v>0</v>
      </c>
      <c r="K398" s="43"/>
      <c r="L398" s="43"/>
      <c r="M398" s="44"/>
      <c r="N398" s="2"/>
      <c r="V398" s="50"/>
    </row>
    <row r="399" spans="1:22" ht="13.8" thickBot="1" x14ac:dyDescent="0.3">
      <c r="A399" s="291"/>
      <c r="B399" s="7"/>
      <c r="C399" s="7"/>
      <c r="D399" s="4"/>
      <c r="E399" s="7"/>
      <c r="F399" s="7"/>
      <c r="G399" s="295"/>
      <c r="H399" s="296"/>
      <c r="I399" s="297"/>
      <c r="J399" s="40" t="s">
        <v>37</v>
      </c>
      <c r="K399" s="40"/>
      <c r="L399" s="40"/>
      <c r="M399" s="41"/>
      <c r="N399" s="2"/>
      <c r="V399" s="50">
        <v>0</v>
      </c>
    </row>
    <row r="400" spans="1:22" ht="21" thickBot="1" x14ac:dyDescent="0.3">
      <c r="A400" s="291"/>
      <c r="B400" s="75" t="s">
        <v>30</v>
      </c>
      <c r="C400" s="75" t="s">
        <v>32</v>
      </c>
      <c r="D400" s="75" t="s">
        <v>17</v>
      </c>
      <c r="E400" s="298" t="s">
        <v>34</v>
      </c>
      <c r="F400" s="298"/>
      <c r="G400" s="299"/>
      <c r="H400" s="300"/>
      <c r="I400" s="301"/>
      <c r="J400" s="12" t="s">
        <v>38</v>
      </c>
      <c r="K400" s="13"/>
      <c r="L400" s="13"/>
      <c r="M400" s="14"/>
      <c r="N400" s="2"/>
      <c r="V400" s="50"/>
    </row>
    <row r="401" spans="1:22" ht="13.8" thickBot="1" x14ac:dyDescent="0.3">
      <c r="A401" s="292"/>
      <c r="B401" s="8"/>
      <c r="C401" s="8"/>
      <c r="D401" s="9"/>
      <c r="E401" s="10" t="s">
        <v>2</v>
      </c>
      <c r="F401" s="11"/>
      <c r="G401" s="302"/>
      <c r="H401" s="303"/>
      <c r="I401" s="304"/>
      <c r="J401" s="12" t="s">
        <v>39</v>
      </c>
      <c r="K401" s="13"/>
      <c r="L401" s="13"/>
      <c r="M401" s="14"/>
      <c r="N401" s="2"/>
      <c r="V401" s="50"/>
    </row>
    <row r="402" spans="1:22" ht="21.6" thickTop="1" thickBot="1" x14ac:dyDescent="0.3">
      <c r="A402" s="290">
        <f t="shared" ref="A402" si="93">A398+1</f>
        <v>97</v>
      </c>
      <c r="B402" s="74" t="s">
        <v>29</v>
      </c>
      <c r="C402" s="74" t="s">
        <v>31</v>
      </c>
      <c r="D402" s="74" t="s">
        <v>18</v>
      </c>
      <c r="E402" s="293" t="s">
        <v>33</v>
      </c>
      <c r="F402" s="293"/>
      <c r="G402" s="293" t="s">
        <v>24</v>
      </c>
      <c r="H402" s="294"/>
      <c r="I402" s="45"/>
      <c r="J402" s="42" t="s">
        <v>0</v>
      </c>
      <c r="K402" s="43"/>
      <c r="L402" s="43"/>
      <c r="M402" s="44"/>
      <c r="N402" s="2"/>
      <c r="V402" s="50"/>
    </row>
    <row r="403" spans="1:22" ht="13.8" thickBot="1" x14ac:dyDescent="0.3">
      <c r="A403" s="291"/>
      <c r="B403" s="7"/>
      <c r="C403" s="7"/>
      <c r="D403" s="4"/>
      <c r="E403" s="7"/>
      <c r="F403" s="7"/>
      <c r="G403" s="295"/>
      <c r="H403" s="296"/>
      <c r="I403" s="297"/>
      <c r="J403" s="40" t="s">
        <v>37</v>
      </c>
      <c r="K403" s="40"/>
      <c r="L403" s="40"/>
      <c r="M403" s="41"/>
      <c r="N403" s="2"/>
      <c r="V403" s="50">
        <v>0</v>
      </c>
    </row>
    <row r="404" spans="1:22" ht="21" thickBot="1" x14ac:dyDescent="0.3">
      <c r="A404" s="291"/>
      <c r="B404" s="75" t="s">
        <v>30</v>
      </c>
      <c r="C404" s="75" t="s">
        <v>32</v>
      </c>
      <c r="D404" s="75" t="s">
        <v>17</v>
      </c>
      <c r="E404" s="298" t="s">
        <v>34</v>
      </c>
      <c r="F404" s="298"/>
      <c r="G404" s="299"/>
      <c r="H404" s="300"/>
      <c r="I404" s="301"/>
      <c r="J404" s="12" t="s">
        <v>38</v>
      </c>
      <c r="K404" s="13"/>
      <c r="L404" s="13"/>
      <c r="M404" s="14"/>
      <c r="N404" s="2"/>
      <c r="V404" s="50"/>
    </row>
    <row r="405" spans="1:22" ht="13.8" thickBot="1" x14ac:dyDescent="0.3">
      <c r="A405" s="292"/>
      <c r="B405" s="8"/>
      <c r="C405" s="8"/>
      <c r="D405" s="9"/>
      <c r="E405" s="10" t="s">
        <v>2</v>
      </c>
      <c r="F405" s="11"/>
      <c r="G405" s="302"/>
      <c r="H405" s="303"/>
      <c r="I405" s="304"/>
      <c r="J405" s="12" t="s">
        <v>39</v>
      </c>
      <c r="K405" s="13"/>
      <c r="L405" s="13"/>
      <c r="M405" s="14"/>
      <c r="N405" s="2"/>
      <c r="V405" s="50"/>
    </row>
    <row r="406" spans="1:22" ht="21.6" thickTop="1" thickBot="1" x14ac:dyDescent="0.3">
      <c r="A406" s="290">
        <f t="shared" ref="A406" si="94">A402+1</f>
        <v>98</v>
      </c>
      <c r="B406" s="74" t="s">
        <v>29</v>
      </c>
      <c r="C406" s="74" t="s">
        <v>31</v>
      </c>
      <c r="D406" s="74" t="s">
        <v>18</v>
      </c>
      <c r="E406" s="293" t="s">
        <v>33</v>
      </c>
      <c r="F406" s="293"/>
      <c r="G406" s="293" t="s">
        <v>24</v>
      </c>
      <c r="H406" s="294"/>
      <c r="I406" s="45"/>
      <c r="J406" s="42" t="s">
        <v>0</v>
      </c>
      <c r="K406" s="43"/>
      <c r="L406" s="43"/>
      <c r="M406" s="44"/>
      <c r="N406" s="2"/>
      <c r="V406" s="50"/>
    </row>
    <row r="407" spans="1:22" ht="13.8" thickBot="1" x14ac:dyDescent="0.3">
      <c r="A407" s="291"/>
      <c r="B407" s="7"/>
      <c r="C407" s="7"/>
      <c r="D407" s="4"/>
      <c r="E407" s="7"/>
      <c r="F407" s="7"/>
      <c r="G407" s="295"/>
      <c r="H407" s="296"/>
      <c r="I407" s="297"/>
      <c r="J407" s="40" t="s">
        <v>37</v>
      </c>
      <c r="K407" s="40"/>
      <c r="L407" s="40"/>
      <c r="M407" s="41"/>
      <c r="N407" s="2"/>
      <c r="V407" s="50">
        <v>0</v>
      </c>
    </row>
    <row r="408" spans="1:22" ht="21" thickBot="1" x14ac:dyDescent="0.3">
      <c r="A408" s="291"/>
      <c r="B408" s="75" t="s">
        <v>30</v>
      </c>
      <c r="C408" s="75" t="s">
        <v>32</v>
      </c>
      <c r="D408" s="75" t="s">
        <v>17</v>
      </c>
      <c r="E408" s="298" t="s">
        <v>34</v>
      </c>
      <c r="F408" s="298"/>
      <c r="G408" s="299"/>
      <c r="H408" s="300"/>
      <c r="I408" s="301"/>
      <c r="J408" s="12" t="s">
        <v>38</v>
      </c>
      <c r="K408" s="13"/>
      <c r="L408" s="13"/>
      <c r="M408" s="14"/>
      <c r="N408" s="2"/>
      <c r="V408" s="50"/>
    </row>
    <row r="409" spans="1:22" ht="13.8" thickBot="1" x14ac:dyDescent="0.3">
      <c r="A409" s="292"/>
      <c r="B409" s="8"/>
      <c r="C409" s="8"/>
      <c r="D409" s="9"/>
      <c r="E409" s="10" t="s">
        <v>2</v>
      </c>
      <c r="F409" s="11"/>
      <c r="G409" s="302"/>
      <c r="H409" s="303"/>
      <c r="I409" s="304"/>
      <c r="J409" s="12" t="s">
        <v>39</v>
      </c>
      <c r="K409" s="13"/>
      <c r="L409" s="13"/>
      <c r="M409" s="14"/>
      <c r="N409" s="2"/>
      <c r="V409" s="50"/>
    </row>
    <row r="410" spans="1:22" ht="21.6" thickTop="1" thickBot="1" x14ac:dyDescent="0.3">
      <c r="A410" s="290">
        <f t="shared" ref="A410" si="95">A406+1</f>
        <v>99</v>
      </c>
      <c r="B410" s="74" t="s">
        <v>29</v>
      </c>
      <c r="C410" s="74" t="s">
        <v>31</v>
      </c>
      <c r="D410" s="74" t="s">
        <v>18</v>
      </c>
      <c r="E410" s="293" t="s">
        <v>33</v>
      </c>
      <c r="F410" s="293"/>
      <c r="G410" s="293" t="s">
        <v>24</v>
      </c>
      <c r="H410" s="294"/>
      <c r="I410" s="45"/>
      <c r="J410" s="42" t="s">
        <v>0</v>
      </c>
      <c r="K410" s="43"/>
      <c r="L410" s="43"/>
      <c r="M410" s="44"/>
      <c r="N410" s="2"/>
      <c r="V410" s="50"/>
    </row>
    <row r="411" spans="1:22" ht="13.8" thickBot="1" x14ac:dyDescent="0.3">
      <c r="A411" s="291"/>
      <c r="B411" s="7"/>
      <c r="C411" s="7"/>
      <c r="D411" s="4"/>
      <c r="E411" s="7"/>
      <c r="F411" s="7"/>
      <c r="G411" s="295"/>
      <c r="H411" s="296"/>
      <c r="I411" s="297"/>
      <c r="J411" s="40" t="s">
        <v>37</v>
      </c>
      <c r="K411" s="40"/>
      <c r="L411" s="40"/>
      <c r="M411" s="41"/>
      <c r="N411" s="2"/>
      <c r="V411" s="50">
        <v>0</v>
      </c>
    </row>
    <row r="412" spans="1:22" ht="21" thickBot="1" x14ac:dyDescent="0.3">
      <c r="A412" s="291"/>
      <c r="B412" s="75" t="s">
        <v>30</v>
      </c>
      <c r="C412" s="75" t="s">
        <v>32</v>
      </c>
      <c r="D412" s="75" t="s">
        <v>17</v>
      </c>
      <c r="E412" s="298" t="s">
        <v>34</v>
      </c>
      <c r="F412" s="298"/>
      <c r="G412" s="299"/>
      <c r="H412" s="300"/>
      <c r="I412" s="301"/>
      <c r="J412" s="12" t="s">
        <v>38</v>
      </c>
      <c r="K412" s="13"/>
      <c r="L412" s="13"/>
      <c r="M412" s="14"/>
      <c r="N412" s="2"/>
      <c r="V412" s="50"/>
    </row>
    <row r="413" spans="1:22" ht="13.8" thickBot="1" x14ac:dyDescent="0.3">
      <c r="A413" s="292"/>
      <c r="B413" s="8"/>
      <c r="C413" s="8"/>
      <c r="D413" s="9"/>
      <c r="E413" s="10" t="s">
        <v>2</v>
      </c>
      <c r="F413" s="11"/>
      <c r="G413" s="302"/>
      <c r="H413" s="303"/>
      <c r="I413" s="304"/>
      <c r="J413" s="12" t="s">
        <v>39</v>
      </c>
      <c r="K413" s="13"/>
      <c r="L413" s="13"/>
      <c r="M413" s="14"/>
      <c r="N413" s="2"/>
      <c r="V413" s="50"/>
    </row>
    <row r="414" spans="1:22" ht="21.6" thickTop="1" thickBot="1" x14ac:dyDescent="0.3">
      <c r="A414" s="290">
        <f t="shared" ref="A414" si="96">A410+1</f>
        <v>100</v>
      </c>
      <c r="B414" s="74" t="s">
        <v>29</v>
      </c>
      <c r="C414" s="74" t="s">
        <v>31</v>
      </c>
      <c r="D414" s="74" t="s">
        <v>18</v>
      </c>
      <c r="E414" s="293" t="s">
        <v>33</v>
      </c>
      <c r="F414" s="293"/>
      <c r="G414" s="293" t="s">
        <v>24</v>
      </c>
      <c r="H414" s="294"/>
      <c r="I414" s="45"/>
      <c r="J414" s="42" t="s">
        <v>0</v>
      </c>
      <c r="K414" s="43"/>
      <c r="L414" s="43"/>
      <c r="M414" s="44"/>
      <c r="N414" s="2"/>
      <c r="V414" s="50"/>
    </row>
    <row r="415" spans="1:22" ht="13.8" thickBot="1" x14ac:dyDescent="0.3">
      <c r="A415" s="291"/>
      <c r="B415" s="7"/>
      <c r="C415" s="7"/>
      <c r="D415" s="4"/>
      <c r="E415" s="7"/>
      <c r="F415" s="7"/>
      <c r="G415" s="295"/>
      <c r="H415" s="296"/>
      <c r="I415" s="297"/>
      <c r="J415" s="40" t="s">
        <v>37</v>
      </c>
      <c r="K415" s="40"/>
      <c r="L415" s="40"/>
      <c r="M415" s="41"/>
      <c r="N415" s="2"/>
      <c r="V415" s="50">
        <v>0</v>
      </c>
    </row>
    <row r="416" spans="1:22" ht="21" thickBot="1" x14ac:dyDescent="0.3">
      <c r="A416" s="291"/>
      <c r="B416" s="75" t="s">
        <v>30</v>
      </c>
      <c r="C416" s="75" t="s">
        <v>32</v>
      </c>
      <c r="D416" s="75" t="s">
        <v>17</v>
      </c>
      <c r="E416" s="298" t="s">
        <v>34</v>
      </c>
      <c r="F416" s="298"/>
      <c r="G416" s="299"/>
      <c r="H416" s="300"/>
      <c r="I416" s="301"/>
      <c r="J416" s="12" t="s">
        <v>38</v>
      </c>
      <c r="K416" s="13"/>
      <c r="L416" s="13"/>
      <c r="M416" s="14"/>
      <c r="N416" s="2"/>
    </row>
    <row r="417" spans="1:17" ht="13.8" thickBot="1" x14ac:dyDescent="0.3">
      <c r="A417" s="292"/>
      <c r="B417" s="9"/>
      <c r="C417" s="9"/>
      <c r="D417" s="9"/>
      <c r="E417" s="25" t="s">
        <v>2</v>
      </c>
      <c r="F417" s="26"/>
      <c r="G417" s="302"/>
      <c r="H417" s="303"/>
      <c r="I417" s="304"/>
      <c r="J417" s="22" t="s">
        <v>39</v>
      </c>
      <c r="K417" s="23"/>
      <c r="L417" s="23"/>
      <c r="M417" s="24"/>
      <c r="N417" s="2"/>
    </row>
    <row r="418" spans="1:17" ht="13.8" thickTop="1" x14ac:dyDescent="0.25"/>
    <row r="419" spans="1:17" ht="13.8" thickBot="1" x14ac:dyDescent="0.3"/>
    <row r="420" spans="1:17" x14ac:dyDescent="0.25">
      <c r="P420" s="27" t="s">
        <v>22</v>
      </c>
      <c r="Q420" s="28"/>
    </row>
    <row r="421" spans="1:17" x14ac:dyDescent="0.25">
      <c r="P421" s="29"/>
      <c r="Q421" s="79"/>
    </row>
    <row r="422" spans="1:17" ht="33.6" x14ac:dyDescent="0.25">
      <c r="B422" s="256"/>
      <c r="C422" s="256"/>
      <c r="D422" s="256"/>
      <c r="E422" s="256"/>
      <c r="F422" s="256"/>
      <c r="G422" s="256"/>
      <c r="H422" s="256"/>
      <c r="I422" s="256"/>
      <c r="J422" s="256"/>
      <c r="K422" s="256"/>
      <c r="L422" s="256"/>
      <c r="M422" s="256"/>
      <c r="P422" s="30" t="b">
        <v>0</v>
      </c>
      <c r="Q422" s="46" t="str">
        <f xml:space="preserve"> CONCATENATE("OCTOBER 1, ",$M$7-1,"- MARCH 31, ",$M$7)</f>
        <v>OCTOBER 1, 2018- MARCH 31, 2019</v>
      </c>
    </row>
    <row r="423" spans="1:17" ht="25.2" x14ac:dyDescent="0.25">
      <c r="B423" s="256"/>
      <c r="C423" s="256"/>
      <c r="D423" s="256"/>
      <c r="E423" s="256"/>
      <c r="F423" s="256"/>
      <c r="G423" s="256"/>
      <c r="H423" s="256"/>
      <c r="I423" s="256"/>
      <c r="J423" s="256"/>
      <c r="K423" s="261"/>
      <c r="L423" s="262"/>
      <c r="M423" s="262"/>
      <c r="P423" s="30" t="b">
        <v>1</v>
      </c>
      <c r="Q423" s="46" t="str">
        <f xml:space="preserve"> CONCATENATE("APRIL 1 - SEPTEMBER 30, ",$M$7)</f>
        <v>APRIL 1 - SEPTEMBER 30, 2019</v>
      </c>
    </row>
    <row r="424" spans="1:17" x14ac:dyDescent="0.25">
      <c r="B424" s="289"/>
      <c r="C424" s="289"/>
      <c r="D424" s="289"/>
      <c r="E424" s="289"/>
      <c r="F424" s="289"/>
      <c r="G424" s="256"/>
      <c r="H424" s="256"/>
      <c r="I424" s="256"/>
      <c r="J424" s="256"/>
      <c r="K424" s="261"/>
      <c r="L424" s="262"/>
      <c r="M424" s="262"/>
      <c r="P424" s="30" t="b">
        <v>0</v>
      </c>
      <c r="Q424" s="31"/>
    </row>
    <row r="425" spans="1:17" ht="13.8" thickBot="1" x14ac:dyDescent="0.3">
      <c r="B425" s="263"/>
      <c r="C425" s="263"/>
      <c r="D425" s="264"/>
      <c r="E425" s="263"/>
      <c r="F425" s="263"/>
      <c r="G425" s="256"/>
      <c r="H425" s="256"/>
      <c r="I425" s="256"/>
      <c r="J425" s="256"/>
      <c r="K425" s="261"/>
      <c r="L425" s="262"/>
      <c r="M425" s="265"/>
      <c r="P425" s="32">
        <v>1</v>
      </c>
      <c r="Q425" s="33"/>
    </row>
    <row r="426" spans="1:17" x14ac:dyDescent="0.25">
      <c r="B426" s="266"/>
      <c r="C426" s="267"/>
      <c r="D426" s="272"/>
      <c r="E426" s="267"/>
      <c r="F426" s="268"/>
      <c r="G426" s="256"/>
      <c r="H426" s="256"/>
      <c r="I426" s="256"/>
      <c r="J426" s="256"/>
      <c r="K426" s="256"/>
      <c r="L426" s="256"/>
      <c r="M426" s="256"/>
    </row>
    <row r="427" spans="1:17" x14ac:dyDescent="0.25">
      <c r="B427" s="266"/>
      <c r="C427" s="267"/>
      <c r="D427" s="267"/>
      <c r="E427" s="267"/>
      <c r="F427" s="268"/>
      <c r="G427" s="256"/>
      <c r="H427" s="256"/>
      <c r="I427" s="256"/>
      <c r="J427" s="256"/>
      <c r="K427" s="256"/>
      <c r="L427" s="256"/>
      <c r="M427" s="256"/>
    </row>
    <row r="428" spans="1:17" x14ac:dyDescent="0.25">
      <c r="B428" s="266"/>
      <c r="C428" s="267"/>
      <c r="D428" s="267"/>
      <c r="E428" s="267"/>
      <c r="F428" s="268"/>
      <c r="G428" s="256"/>
      <c r="H428" s="256"/>
      <c r="I428" s="256"/>
      <c r="J428" s="256"/>
      <c r="K428" s="256"/>
      <c r="L428" s="256"/>
      <c r="M428" s="256"/>
    </row>
    <row r="429" spans="1:17" x14ac:dyDescent="0.25">
      <c r="B429" s="266"/>
      <c r="C429" s="267"/>
      <c r="D429" s="267"/>
      <c r="E429" s="267"/>
      <c r="F429" s="268"/>
      <c r="G429" s="256"/>
      <c r="H429" s="256"/>
      <c r="I429" s="256"/>
      <c r="J429" s="256"/>
      <c r="K429" s="256"/>
      <c r="L429" s="256"/>
      <c r="M429" s="256"/>
    </row>
    <row r="430" spans="1:17" x14ac:dyDescent="0.25">
      <c r="B430" s="266"/>
      <c r="C430" s="267"/>
      <c r="D430" s="267"/>
      <c r="E430" s="267"/>
      <c r="F430" s="268"/>
      <c r="G430" s="256"/>
      <c r="H430" s="256"/>
      <c r="I430" s="256"/>
      <c r="J430" s="256"/>
      <c r="K430" s="256"/>
      <c r="L430" s="256"/>
      <c r="M430" s="256"/>
    </row>
    <row r="431" spans="1:17" x14ac:dyDescent="0.25">
      <c r="B431" s="266"/>
      <c r="C431" s="267"/>
      <c r="D431" s="267"/>
      <c r="E431" s="267"/>
      <c r="F431" s="268"/>
      <c r="G431" s="256"/>
      <c r="H431" s="256"/>
      <c r="I431" s="256"/>
      <c r="J431" s="256"/>
      <c r="K431" s="256"/>
      <c r="L431" s="256"/>
      <c r="M431" s="256"/>
    </row>
    <row r="432" spans="1:17" x14ac:dyDescent="0.25">
      <c r="B432" s="266"/>
      <c r="C432" s="267"/>
      <c r="D432" s="267"/>
      <c r="E432" s="267"/>
      <c r="F432" s="268"/>
      <c r="G432" s="256"/>
      <c r="H432" s="256"/>
      <c r="I432" s="256"/>
      <c r="J432" s="256"/>
      <c r="K432" s="256"/>
      <c r="L432" s="256"/>
      <c r="M432" s="256"/>
    </row>
    <row r="433" spans="2:13" x14ac:dyDescent="0.25">
      <c r="B433" s="266"/>
      <c r="C433" s="267"/>
      <c r="D433" s="267"/>
      <c r="E433" s="267"/>
      <c r="F433" s="268"/>
      <c r="G433" s="256"/>
      <c r="H433" s="256"/>
      <c r="I433" s="256"/>
      <c r="J433" s="256"/>
      <c r="K433" s="256"/>
      <c r="L433" s="256"/>
      <c r="M433" s="256"/>
    </row>
    <row r="434" spans="2:13" x14ac:dyDescent="0.25">
      <c r="B434" s="266"/>
      <c r="C434" s="267"/>
      <c r="D434" s="267"/>
      <c r="E434" s="267"/>
      <c r="F434" s="268"/>
      <c r="G434" s="256"/>
      <c r="H434" s="256"/>
      <c r="I434" s="256"/>
      <c r="J434" s="256"/>
      <c r="K434" s="256"/>
      <c r="L434" s="256"/>
      <c r="M434" s="256"/>
    </row>
    <row r="435" spans="2:13" x14ac:dyDescent="0.25">
      <c r="B435" s="266"/>
      <c r="C435" s="267"/>
      <c r="D435" s="267"/>
      <c r="E435" s="267"/>
      <c r="F435" s="268"/>
      <c r="G435" s="256"/>
      <c r="H435" s="256"/>
      <c r="I435" s="256"/>
      <c r="J435" s="256"/>
      <c r="K435" s="256"/>
      <c r="L435" s="256"/>
      <c r="M435" s="256"/>
    </row>
    <row r="436" spans="2:13" x14ac:dyDescent="0.25">
      <c r="B436" s="266"/>
      <c r="C436" s="267"/>
      <c r="D436" s="267"/>
      <c r="E436" s="267"/>
      <c r="F436" s="268"/>
      <c r="G436" s="256"/>
      <c r="H436" s="256"/>
      <c r="I436" s="256"/>
      <c r="J436" s="256"/>
      <c r="K436" s="256"/>
      <c r="L436" s="256"/>
      <c r="M436" s="256"/>
    </row>
    <row r="437" spans="2:13" x14ac:dyDescent="0.25">
      <c r="B437" s="266"/>
      <c r="C437" s="267"/>
      <c r="D437" s="267"/>
      <c r="E437" s="267"/>
      <c r="F437" s="268"/>
      <c r="G437" s="256"/>
      <c r="H437" s="256"/>
      <c r="I437" s="256"/>
      <c r="J437" s="256"/>
      <c r="K437" s="256"/>
      <c r="L437" s="256"/>
      <c r="M437" s="256"/>
    </row>
    <row r="438" spans="2:13" x14ac:dyDescent="0.25">
      <c r="B438" s="266"/>
      <c r="C438" s="267"/>
      <c r="D438" s="267"/>
      <c r="E438" s="267"/>
      <c r="F438" s="268"/>
      <c r="G438" s="256"/>
      <c r="H438" s="256"/>
      <c r="I438" s="256"/>
      <c r="J438" s="256"/>
      <c r="K438" s="256"/>
      <c r="L438" s="256"/>
      <c r="M438" s="256"/>
    </row>
    <row r="439" spans="2:13" x14ac:dyDescent="0.25">
      <c r="B439" s="266"/>
      <c r="C439" s="267"/>
      <c r="D439" s="267"/>
      <c r="E439" s="267"/>
      <c r="F439" s="268"/>
      <c r="G439" s="256"/>
      <c r="H439" s="256"/>
      <c r="I439" s="256"/>
      <c r="J439" s="256"/>
      <c r="K439" s="256"/>
      <c r="L439" s="256"/>
      <c r="M439" s="256"/>
    </row>
    <row r="440" spans="2:13" x14ac:dyDescent="0.25">
      <c r="B440" s="266"/>
      <c r="C440" s="267"/>
      <c r="D440" s="267"/>
      <c r="E440" s="267"/>
      <c r="F440" s="268"/>
      <c r="G440" s="256"/>
      <c r="H440" s="256"/>
      <c r="I440" s="256"/>
      <c r="J440" s="256"/>
      <c r="K440" s="256"/>
      <c r="L440" s="256"/>
      <c r="M440" s="256"/>
    </row>
    <row r="441" spans="2:13" x14ac:dyDescent="0.25">
      <c r="B441" s="266"/>
      <c r="C441" s="267"/>
      <c r="D441" s="267"/>
      <c r="E441" s="267"/>
      <c r="F441" s="268"/>
      <c r="G441" s="256"/>
      <c r="H441" s="256"/>
      <c r="I441" s="256"/>
      <c r="J441" s="256"/>
      <c r="K441" s="256"/>
      <c r="L441" s="256"/>
      <c r="M441" s="256"/>
    </row>
    <row r="442" spans="2:13" x14ac:dyDescent="0.25">
      <c r="B442" s="266"/>
      <c r="C442" s="267"/>
      <c r="D442" s="267"/>
      <c r="E442" s="267"/>
      <c r="F442" s="268"/>
      <c r="G442" s="256"/>
      <c r="H442" s="256"/>
      <c r="I442" s="256"/>
      <c r="J442" s="256"/>
      <c r="K442" s="256"/>
      <c r="L442" s="256"/>
      <c r="M442" s="256"/>
    </row>
    <row r="443" spans="2:13" x14ac:dyDescent="0.25">
      <c r="B443" s="266"/>
      <c r="C443" s="267"/>
      <c r="D443" s="267"/>
      <c r="E443" s="267"/>
      <c r="F443" s="268"/>
      <c r="G443" s="256"/>
      <c r="H443" s="256"/>
      <c r="I443" s="256"/>
      <c r="J443" s="256"/>
      <c r="K443" s="256"/>
      <c r="L443" s="256"/>
      <c r="M443" s="256"/>
    </row>
    <row r="444" spans="2:13" x14ac:dyDescent="0.25">
      <c r="B444" s="266"/>
      <c r="C444" s="267"/>
      <c r="D444" s="267"/>
      <c r="E444" s="267"/>
      <c r="F444" s="268"/>
      <c r="G444" s="256"/>
      <c r="H444" s="256"/>
      <c r="I444" s="256"/>
      <c r="J444" s="256"/>
      <c r="K444" s="256"/>
      <c r="L444" s="256"/>
      <c r="M444" s="256"/>
    </row>
    <row r="445" spans="2:13" x14ac:dyDescent="0.25">
      <c r="B445" s="266"/>
      <c r="C445" s="267"/>
      <c r="D445" s="267"/>
      <c r="E445" s="267"/>
      <c r="F445" s="268"/>
      <c r="G445" s="256"/>
      <c r="H445" s="256"/>
      <c r="I445" s="256"/>
      <c r="J445" s="256"/>
      <c r="K445" s="256"/>
      <c r="L445" s="256"/>
      <c r="M445" s="256"/>
    </row>
    <row r="446" spans="2:13" x14ac:dyDescent="0.25">
      <c r="B446" s="266"/>
      <c r="C446" s="269"/>
      <c r="D446" s="267"/>
      <c r="E446" s="267"/>
      <c r="F446" s="268"/>
      <c r="G446" s="256"/>
      <c r="H446" s="256"/>
      <c r="I446" s="256"/>
      <c r="J446" s="256"/>
      <c r="K446" s="256"/>
      <c r="L446" s="256"/>
      <c r="M446" s="256"/>
    </row>
    <row r="447" spans="2:13" x14ac:dyDescent="0.25">
      <c r="B447" s="266"/>
      <c r="C447" s="270"/>
      <c r="D447" s="267"/>
      <c r="E447" s="267"/>
      <c r="F447" s="268"/>
      <c r="G447" s="256"/>
      <c r="H447" s="256"/>
      <c r="I447" s="256"/>
      <c r="J447" s="256"/>
      <c r="K447" s="256"/>
      <c r="L447" s="256"/>
      <c r="M447" s="256"/>
    </row>
    <row r="448" spans="2:13" x14ac:dyDescent="0.25">
      <c r="B448" s="266"/>
      <c r="C448" s="270"/>
      <c r="D448" s="267"/>
      <c r="E448" s="267"/>
      <c r="F448" s="268"/>
      <c r="G448" s="256"/>
      <c r="H448" s="256"/>
      <c r="I448" s="256"/>
      <c r="J448" s="256"/>
      <c r="K448" s="256"/>
      <c r="L448" s="256"/>
      <c r="M448" s="256"/>
    </row>
    <row r="449" spans="2:13" x14ac:dyDescent="0.25">
      <c r="B449" s="266"/>
      <c r="C449" s="270"/>
      <c r="D449" s="270"/>
      <c r="E449" s="267"/>
      <c r="F449" s="268"/>
      <c r="G449" s="256"/>
      <c r="H449" s="256"/>
      <c r="I449" s="256"/>
      <c r="J449" s="256"/>
      <c r="K449" s="256"/>
      <c r="L449" s="256"/>
      <c r="M449" s="256"/>
    </row>
    <row r="450" spans="2:13" x14ac:dyDescent="0.25">
      <c r="B450" s="266"/>
      <c r="C450" s="270"/>
      <c r="D450" s="270"/>
      <c r="E450" s="267"/>
      <c r="F450" s="268"/>
      <c r="G450" s="256"/>
      <c r="H450" s="256"/>
      <c r="I450" s="256"/>
      <c r="J450" s="256"/>
      <c r="K450" s="256"/>
      <c r="L450" s="256"/>
      <c r="M450" s="256"/>
    </row>
    <row r="451" spans="2:13" x14ac:dyDescent="0.25">
      <c r="B451" s="266"/>
      <c r="C451" s="270"/>
      <c r="D451" s="270"/>
      <c r="E451" s="267"/>
      <c r="F451" s="268"/>
      <c r="G451" s="256"/>
      <c r="H451" s="256"/>
      <c r="I451" s="256"/>
      <c r="J451" s="256"/>
      <c r="K451" s="256"/>
      <c r="L451" s="256"/>
      <c r="M451" s="256"/>
    </row>
    <row r="452" spans="2:13" x14ac:dyDescent="0.25">
      <c r="B452" s="266"/>
      <c r="C452" s="270"/>
      <c r="D452" s="270"/>
      <c r="E452" s="267"/>
      <c r="F452" s="268"/>
      <c r="G452" s="256"/>
      <c r="H452" s="256"/>
      <c r="I452" s="256"/>
      <c r="J452" s="256"/>
      <c r="K452" s="256"/>
      <c r="L452" s="256"/>
      <c r="M452" s="256"/>
    </row>
    <row r="453" spans="2:13" x14ac:dyDescent="0.25">
      <c r="B453" s="266"/>
      <c r="C453" s="270"/>
      <c r="D453" s="270"/>
      <c r="E453" s="267"/>
      <c r="F453" s="268"/>
      <c r="G453" s="256"/>
      <c r="H453" s="256"/>
      <c r="I453" s="256"/>
      <c r="J453" s="256"/>
      <c r="K453" s="256"/>
      <c r="L453" s="256"/>
      <c r="M453" s="256"/>
    </row>
    <row r="454" spans="2:13" x14ac:dyDescent="0.25">
      <c r="B454" s="266"/>
      <c r="C454" s="270"/>
      <c r="D454" s="270"/>
      <c r="E454" s="267"/>
      <c r="F454" s="268"/>
      <c r="G454" s="256"/>
      <c r="H454" s="256"/>
      <c r="I454" s="256"/>
      <c r="J454" s="256"/>
      <c r="K454" s="256"/>
      <c r="L454" s="256"/>
      <c r="M454" s="256"/>
    </row>
    <row r="455" spans="2:13" x14ac:dyDescent="0.25">
      <c r="B455" s="263"/>
      <c r="C455" s="263"/>
      <c r="D455" s="263"/>
      <c r="E455" s="263"/>
      <c r="F455" s="271"/>
      <c r="G455" s="256"/>
      <c r="H455" s="256"/>
      <c r="I455" s="256"/>
      <c r="J455" s="256"/>
      <c r="K455" s="256"/>
      <c r="L455" s="256"/>
      <c r="M455" s="256"/>
    </row>
    <row r="456" spans="2:13" x14ac:dyDescent="0.25">
      <c r="B456" s="256"/>
      <c r="C456" s="256"/>
      <c r="D456" s="256"/>
      <c r="E456" s="256"/>
      <c r="F456" s="256"/>
      <c r="G456" s="256"/>
      <c r="H456" s="256"/>
      <c r="I456" s="256"/>
      <c r="J456" s="256"/>
      <c r="K456" s="256"/>
      <c r="L456" s="256"/>
      <c r="M456" s="256"/>
    </row>
    <row r="457" spans="2:13" x14ac:dyDescent="0.25">
      <c r="B457" s="256"/>
      <c r="C457" s="256"/>
      <c r="D457" s="256"/>
      <c r="E457" s="256"/>
      <c r="F457" s="256"/>
      <c r="G457" s="256"/>
      <c r="H457" s="256"/>
      <c r="I457" s="256"/>
      <c r="J457" s="256"/>
      <c r="K457" s="256"/>
      <c r="L457" s="256"/>
      <c r="M457" s="256"/>
    </row>
  </sheetData>
  <mergeCells count="734">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E19:F19"/>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49">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C446"/>
    <dataValidation allowBlank="1" showInputMessage="1" showErrorMessage="1" promptTitle="Benefit #3- Payment in-kind" prompt="If there is a benefit #3 and it was paid in-kind, mark this box with an  x._x000a_" sqref="L417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21"/>
    <dataValidation allowBlank="1" showInputMessage="1" showErrorMessage="1" promptTitle="Benefit #2- Payment in-kind" prompt="If there is a benefit #2 and it was paid in-kind, mark this box with an  x._x000a_" sqref="L416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20"/>
    <dataValidation allowBlank="1" showInputMessage="1" showErrorMessage="1" promptTitle="Benefit #1- Payment in-kind" prompt="If there is a benefit #1 and it was paid in-kind, mark this box with an  x._x000a_" sqref="L414:L415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18:L19"/>
    <dataValidation allowBlank="1" showInputMessage="1" showErrorMessage="1" promptTitle="Benefit #3--Payment by Check" prompt="If there is a benefit #3 and it was paid by check, mark an x in this cell._x000a_" sqref="K417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21"/>
    <dataValidation allowBlank="1" showInputMessage="1" showErrorMessage="1" promptTitle="Benefit #2--Payment by Check" prompt="If there is a benefit #2 and it was paid by check, mark an x in this cell._x000a_" sqref="K416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20"/>
    <dataValidation allowBlank="1" showInputMessage="1" showErrorMessage="1" promptTitle="Benefit #1--Payment by Check" prompt="If there is a benefit #1 and it was paid by check, mark an x in this cell._x000a_" sqref="K414:K415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8:K19"/>
    <dataValidation allowBlank="1" showInputMessage="1" showErrorMessage="1" promptTitle="Benefit #3 Description" prompt="Benefit #3 description is listed here" sqref="J17 J413 J25 J29 J33 J37 J41 J45 J49 J53 J57 J61 J65 J69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21"/>
    <dataValidation allowBlank="1" showInputMessage="1" showErrorMessage="1" promptTitle="Benefit #3 Total Amount" prompt="The total amount of Benefit #3 is entered here." sqref="M417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21"/>
    <dataValidation allowBlank="1" showInputMessage="1" showErrorMessage="1" promptTitle="Benefit #2 Total Amount" prompt="The total amount of Benefit #2 is entered here." sqref="M416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20"/>
    <dataValidation allowBlank="1" showInputMessage="1" showErrorMessage="1" promptTitle="Benefit #2 Description" prompt="Benefit #2 description is listed here" sqref="J16 J412 J24 J28 J32 J36 J40 J44 J48 J52 J56 J60 J64 J68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20"/>
    <dataValidation allowBlank="1" showInputMessage="1" showErrorMessage="1" promptTitle="Benefit #1 Total Amount" prompt="The total amount of Benefit #1 is entered here." sqref="M414:M415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M19"/>
    <dataValidation allowBlank="1" showInputMessage="1" showErrorMessage="1" promptTitle="Benefit#1 Description" prompt="Benefit Description for Entry #1 is listed here." sqref="J15 J410:J411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18:J19"/>
    <dataValidation allowBlank="1" showInputMessage="1" showErrorMessage="1" promptTitle="Travel Date(s)" prompt="List the dates of travel here expressed in the format MM/DD/YYYY-MM/DD/YYYY." sqref="F417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21"/>
    <dataValidation type="date" allowBlank="1" showInputMessage="1" showErrorMessage="1" errorTitle="Data Entry Error" error="Please enter date using MM/DD/YYYY" promptTitle="Event Ending Date" prompt="List Event ending date here using the format MM/DD/YYYY." sqref="D417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21">
      <formula1>40179</formula1>
      <formula2>73051</formula2>
    </dataValidation>
    <dataValidation allowBlank="1" showInputMessage="1" showErrorMessage="1" promptTitle="Event Sponsor" prompt="List the event sponsor here." sqref="C417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21"/>
    <dataValidation allowBlank="1" showInputMessage="1" showErrorMessage="1" promptTitle="Traveler Title" prompt="List traveler's title here." sqref="B417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21"/>
    <dataValidation allowBlank="1" showInputMessage="1" showErrorMessage="1" promptTitle="Location " prompt="List location of event here." sqref="F415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E19"/>
    <dataValidation type="date" allowBlank="1" showInputMessage="1" showErrorMessage="1" errorTitle="Text Entered Not Valid" error="Please enter date using standardized format MM/DD/YYYY." promptTitle="Event Beginning Date" prompt="Insert event beginning date using the format MM/DD/YYYY here._x000a_" sqref="D415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19">
      <formula1>40179</formula1>
      <formula2>73051</formula2>
    </dataValidation>
    <dataValidation allowBlank="1" showInputMessage="1" showErrorMessage="1" promptTitle="Event Description" prompt="Provide event description (e.g. title of the conference) here." sqref="C415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19"/>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 Source" prompt="List the benefit source here." sqref="G407:I407 G17:I17 G415:I415 G411:I411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5:I15 G19"/>
  </dataValidations>
  <hyperlinks>
    <hyperlink ref="D11" r:id="rId1"/>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7"/>
  <sheetViews>
    <sheetView topLeftCell="A2" workbookViewId="0">
      <selection activeCell="C28" sqref="C28"/>
    </sheetView>
  </sheetViews>
  <sheetFormatPr defaultColWidth="8.88671875" defaultRowHeight="13.2" x14ac:dyDescent="0.25"/>
  <cols>
    <col min="1" max="1" width="3.88671875" style="73" customWidth="1"/>
    <col min="2" max="2" width="16.109375" style="73" customWidth="1"/>
    <col min="3" max="3" width="17.6640625" style="73" customWidth="1"/>
    <col min="4" max="4" width="14.44140625" style="73" customWidth="1"/>
    <col min="5" max="5" width="18.6640625" style="73" hidden="1" customWidth="1"/>
    <col min="6" max="6" width="17.109375" style="73" customWidth="1"/>
    <col min="7" max="7" width="3" style="73" customWidth="1"/>
    <col min="8" max="8" width="11.33203125" style="73" customWidth="1"/>
    <col min="9" max="9" width="3" style="73" customWidth="1"/>
    <col min="10" max="10" width="12.33203125" style="73" customWidth="1"/>
    <col min="11" max="11" width="9.109375" style="73" customWidth="1"/>
    <col min="12" max="12" width="8.88671875" style="73" customWidth="1"/>
    <col min="13" max="13" width="12.33203125" style="73" bestFit="1" customWidth="1"/>
    <col min="14" max="14" width="0.109375" style="73" customWidth="1"/>
    <col min="15" max="15" width="8.88671875" style="73"/>
    <col min="16" max="16" width="20.33203125" style="73" bestFit="1" customWidth="1"/>
    <col min="17" max="20" width="8.88671875" style="73"/>
    <col min="21" max="21" width="9.44140625" style="73" customWidth="1"/>
    <col min="22" max="22" width="13.6640625" style="47" customWidth="1"/>
    <col min="23" max="16384" width="8.88671875" style="73"/>
  </cols>
  <sheetData>
    <row r="1" spans="1:19" s="73" customFormat="1" hidden="1" x14ac:dyDescent="0.25"/>
    <row r="2" spans="1:19" s="73" customFormat="1" x14ac:dyDescent="0.25">
      <c r="J2" s="366" t="s">
        <v>26</v>
      </c>
      <c r="K2" s="367"/>
      <c r="L2" s="367"/>
      <c r="M2" s="367"/>
      <c r="P2" s="369"/>
      <c r="Q2" s="369"/>
      <c r="R2" s="369"/>
      <c r="S2" s="369"/>
    </row>
    <row r="3" spans="1:19" s="73" customFormat="1" x14ac:dyDescent="0.25">
      <c r="J3" s="367"/>
      <c r="K3" s="367"/>
      <c r="L3" s="367"/>
      <c r="M3" s="367"/>
      <c r="P3" s="370"/>
      <c r="Q3" s="370"/>
      <c r="R3" s="370"/>
      <c r="S3" s="370"/>
    </row>
    <row r="4" spans="1:19" s="73" customFormat="1" ht="13.8" thickBot="1" x14ac:dyDescent="0.3">
      <c r="A4" s="78"/>
      <c r="B4" s="78"/>
      <c r="C4" s="78"/>
      <c r="D4" s="78"/>
      <c r="E4" s="78"/>
      <c r="F4" s="78"/>
      <c r="G4" s="78"/>
      <c r="H4" s="78"/>
      <c r="I4" s="78"/>
      <c r="J4" s="368"/>
      <c r="K4" s="368"/>
      <c r="L4" s="368"/>
      <c r="M4" s="368"/>
      <c r="P4" s="371"/>
      <c r="Q4" s="371"/>
      <c r="R4" s="371"/>
      <c r="S4" s="371"/>
    </row>
    <row r="5" spans="1:19" s="73" customFormat="1" ht="30" customHeight="1" thickTop="1" thickBot="1" x14ac:dyDescent="0.3">
      <c r="A5" s="372" t="s">
        <v>1483</v>
      </c>
      <c r="B5" s="373"/>
      <c r="C5" s="373"/>
      <c r="D5" s="373"/>
      <c r="E5" s="373"/>
      <c r="F5" s="373"/>
      <c r="G5" s="373"/>
      <c r="H5" s="373"/>
      <c r="I5" s="373"/>
      <c r="J5" s="373"/>
      <c r="K5" s="373"/>
      <c r="L5" s="373"/>
      <c r="M5" s="373"/>
      <c r="N5" s="16"/>
      <c r="O5" s="78"/>
      <c r="Q5" s="5"/>
    </row>
    <row r="6" spans="1:19" s="73" customFormat="1" ht="13.5" customHeight="1" thickTop="1" x14ac:dyDescent="0.25">
      <c r="A6" s="374" t="s">
        <v>5</v>
      </c>
      <c r="B6" s="376" t="s">
        <v>36</v>
      </c>
      <c r="C6" s="377"/>
      <c r="D6" s="377"/>
      <c r="E6" s="377"/>
      <c r="F6" s="377"/>
      <c r="G6" s="377"/>
      <c r="H6" s="377"/>
      <c r="I6" s="377"/>
      <c r="J6" s="378"/>
      <c r="K6" s="17" t="s">
        <v>14</v>
      </c>
      <c r="L6" s="17" t="s">
        <v>6</v>
      </c>
      <c r="M6" s="17" t="s">
        <v>13</v>
      </c>
      <c r="N6" s="6"/>
      <c r="O6" s="78"/>
    </row>
    <row r="7" spans="1:19" s="73" customFormat="1" ht="20.25" customHeight="1" thickBot="1" x14ac:dyDescent="0.3">
      <c r="A7" s="374"/>
      <c r="B7" s="379"/>
      <c r="C7" s="380"/>
      <c r="D7" s="380"/>
      <c r="E7" s="380"/>
      <c r="F7" s="380"/>
      <c r="G7" s="380"/>
      <c r="H7" s="380"/>
      <c r="I7" s="380"/>
      <c r="J7" s="381"/>
      <c r="K7" s="36">
        <v>1</v>
      </c>
      <c r="L7" s="37">
        <v>1</v>
      </c>
      <c r="M7" s="38">
        <v>2019</v>
      </c>
      <c r="N7" s="39"/>
      <c r="O7" s="78"/>
    </row>
    <row r="8" spans="1:19" s="73" customFormat="1" ht="27.75" customHeight="1" thickTop="1" thickBot="1" x14ac:dyDescent="0.3">
      <c r="A8" s="374"/>
      <c r="B8" s="382" t="s">
        <v>21</v>
      </c>
      <c r="C8" s="383"/>
      <c r="D8" s="383"/>
      <c r="E8" s="383"/>
      <c r="F8" s="383"/>
      <c r="G8" s="384"/>
      <c r="H8" s="384"/>
      <c r="I8" s="384"/>
      <c r="J8" s="384"/>
      <c r="K8" s="384"/>
      <c r="L8" s="383"/>
      <c r="M8" s="383"/>
      <c r="N8" s="385"/>
      <c r="O8" s="78"/>
    </row>
    <row r="9" spans="1:19" s="73" customFormat="1" ht="18" customHeight="1" thickTop="1" x14ac:dyDescent="0.3">
      <c r="A9" s="374"/>
      <c r="B9" s="386" t="s">
        <v>40</v>
      </c>
      <c r="C9" s="361"/>
      <c r="D9" s="361"/>
      <c r="E9" s="361"/>
      <c r="F9" s="361"/>
      <c r="G9" s="387"/>
      <c r="H9" s="344" t="str">
        <f>"REPORTING PERIOD: "&amp;Q422</f>
        <v>REPORTING PERIOD: OCTOBER 1, 2018- MARCH 31, 2019</v>
      </c>
      <c r="I9" s="347" t="s">
        <v>44</v>
      </c>
      <c r="J9" s="350" t="str">
        <f>"REPORTING PERIOD: "&amp;Q423</f>
        <v>REPORTING PERIOD: APRIL 1 - SEPTEMBER 30, 2019</v>
      </c>
      <c r="K9" s="353" t="s">
        <v>1</v>
      </c>
      <c r="L9" s="356" t="s">
        <v>4</v>
      </c>
      <c r="M9" s="357"/>
      <c r="N9" s="18"/>
      <c r="O9" s="15"/>
      <c r="P9" s="78"/>
    </row>
    <row r="10" spans="1:19" s="73" customFormat="1" ht="15.75" customHeight="1" x14ac:dyDescent="0.25">
      <c r="A10" s="374"/>
      <c r="B10" s="360" t="s">
        <v>64</v>
      </c>
      <c r="C10" s="361"/>
      <c r="D10" s="361"/>
      <c r="E10" s="361"/>
      <c r="F10" s="362"/>
      <c r="G10" s="388"/>
      <c r="H10" s="345"/>
      <c r="I10" s="348"/>
      <c r="J10" s="351"/>
      <c r="K10" s="354"/>
      <c r="L10" s="356"/>
      <c r="M10" s="357"/>
      <c r="N10" s="18"/>
      <c r="O10" s="15"/>
      <c r="P10" s="78"/>
    </row>
    <row r="11" spans="1:19" s="73" customFormat="1" ht="13.8" thickBot="1" x14ac:dyDescent="0.3">
      <c r="A11" s="374"/>
      <c r="B11" s="34" t="s">
        <v>15</v>
      </c>
      <c r="C11" s="35" t="s">
        <v>1481</v>
      </c>
      <c r="D11" s="363" t="s">
        <v>1482</v>
      </c>
      <c r="E11" s="364"/>
      <c r="F11" s="365"/>
      <c r="G11" s="389"/>
      <c r="H11" s="346"/>
      <c r="I11" s="349"/>
      <c r="J11" s="352"/>
      <c r="K11" s="355"/>
      <c r="L11" s="358"/>
      <c r="M11" s="359"/>
      <c r="N11" s="19"/>
      <c r="O11" s="15"/>
      <c r="P11" s="78"/>
    </row>
    <row r="12" spans="1:19" s="73" customFormat="1" ht="13.8" thickTop="1" x14ac:dyDescent="0.25">
      <c r="A12" s="374"/>
      <c r="B12" s="328" t="s">
        <v>20</v>
      </c>
      <c r="C12" s="330" t="s">
        <v>23</v>
      </c>
      <c r="D12" s="332" t="s">
        <v>16</v>
      </c>
      <c r="E12" s="334" t="s">
        <v>10</v>
      </c>
      <c r="F12" s="335"/>
      <c r="G12" s="338" t="s">
        <v>24</v>
      </c>
      <c r="H12" s="339"/>
      <c r="I12" s="340"/>
      <c r="J12" s="330" t="s">
        <v>25</v>
      </c>
      <c r="K12" s="390" t="s">
        <v>28</v>
      </c>
      <c r="L12" s="392" t="s">
        <v>27</v>
      </c>
      <c r="M12" s="332" t="s">
        <v>3</v>
      </c>
      <c r="N12" s="20"/>
      <c r="O12" s="78"/>
    </row>
    <row r="13" spans="1:19" s="73" customFormat="1" ht="34.5" customHeight="1" thickBot="1" x14ac:dyDescent="0.3">
      <c r="A13" s="375"/>
      <c r="B13" s="329"/>
      <c r="C13" s="331"/>
      <c r="D13" s="333"/>
      <c r="E13" s="336"/>
      <c r="F13" s="337"/>
      <c r="G13" s="341"/>
      <c r="H13" s="342"/>
      <c r="I13" s="343"/>
      <c r="J13" s="394"/>
      <c r="K13" s="391"/>
      <c r="L13" s="393"/>
      <c r="M13" s="394"/>
      <c r="N13" s="21"/>
      <c r="O13" s="78"/>
      <c r="S13" s="73" t="s">
        <v>47</v>
      </c>
    </row>
    <row r="14" spans="1:19" s="73" customFormat="1" ht="21.6" thickTop="1" thickBot="1" x14ac:dyDescent="0.3">
      <c r="A14" s="317" t="s">
        <v>7</v>
      </c>
      <c r="B14" s="76" t="s">
        <v>29</v>
      </c>
      <c r="C14" s="76" t="s">
        <v>31</v>
      </c>
      <c r="D14" s="76" t="s">
        <v>18</v>
      </c>
      <c r="E14" s="320" t="s">
        <v>33</v>
      </c>
      <c r="F14" s="320"/>
      <c r="G14" s="293" t="s">
        <v>24</v>
      </c>
      <c r="H14" s="294"/>
      <c r="I14" s="45"/>
      <c r="J14" s="52"/>
      <c r="K14" s="52"/>
      <c r="L14" s="52"/>
      <c r="M14" s="52"/>
      <c r="N14" s="2"/>
    </row>
    <row r="15" spans="1:19" s="73" customFormat="1" ht="21" customHeight="1" thickBot="1" x14ac:dyDescent="0.3">
      <c r="A15" s="318"/>
      <c r="B15" s="53" t="s">
        <v>42</v>
      </c>
      <c r="C15" s="53" t="s">
        <v>19</v>
      </c>
      <c r="D15" s="54">
        <v>40766</v>
      </c>
      <c r="E15" s="55"/>
      <c r="F15" s="56" t="s">
        <v>11</v>
      </c>
      <c r="G15" s="321" t="s">
        <v>35</v>
      </c>
      <c r="H15" s="322"/>
      <c r="I15" s="323"/>
      <c r="J15" s="40" t="s">
        <v>37</v>
      </c>
      <c r="K15" s="57"/>
      <c r="L15" s="58" t="s">
        <v>1</v>
      </c>
      <c r="M15" s="59">
        <v>280</v>
      </c>
      <c r="N15" s="2"/>
      <c r="O15" s="78"/>
    </row>
    <row r="16" spans="1:19" s="73" customFormat="1" ht="21" thickBot="1" x14ac:dyDescent="0.3">
      <c r="A16" s="318"/>
      <c r="B16" s="77" t="s">
        <v>30</v>
      </c>
      <c r="C16" s="77" t="s">
        <v>32</v>
      </c>
      <c r="D16" s="77" t="s">
        <v>17</v>
      </c>
      <c r="E16" s="324" t="s">
        <v>34</v>
      </c>
      <c r="F16" s="324"/>
      <c r="G16" s="325"/>
      <c r="H16" s="326"/>
      <c r="I16" s="327"/>
      <c r="J16" s="12" t="s">
        <v>38</v>
      </c>
      <c r="K16" s="58" t="s">
        <v>1</v>
      </c>
      <c r="L16" s="60"/>
      <c r="M16" s="61">
        <v>825</v>
      </c>
      <c r="N16" s="20"/>
    </row>
    <row r="17" spans="1:22" ht="13.8" thickBot="1" x14ac:dyDescent="0.3">
      <c r="A17" s="319"/>
      <c r="B17" s="62" t="s">
        <v>8</v>
      </c>
      <c r="C17" s="62" t="s">
        <v>9</v>
      </c>
      <c r="D17" s="54">
        <v>40767</v>
      </c>
      <c r="E17" s="63" t="s">
        <v>2</v>
      </c>
      <c r="F17" s="56" t="s">
        <v>12</v>
      </c>
      <c r="G17" s="302"/>
      <c r="H17" s="303"/>
      <c r="I17" s="304"/>
      <c r="J17" s="12" t="s">
        <v>39</v>
      </c>
      <c r="K17" s="64"/>
      <c r="L17" s="64" t="s">
        <v>1</v>
      </c>
      <c r="M17" s="65">
        <v>120</v>
      </c>
      <c r="N17" s="2"/>
      <c r="V17" s="73"/>
    </row>
    <row r="18" spans="1:22" ht="23.25" customHeight="1" thickTop="1" x14ac:dyDescent="0.25">
      <c r="A18" s="290">
        <f>1</f>
        <v>1</v>
      </c>
      <c r="B18" s="74" t="s">
        <v>29</v>
      </c>
      <c r="C18" s="74" t="s">
        <v>31</v>
      </c>
      <c r="D18" s="74" t="s">
        <v>18</v>
      </c>
      <c r="E18" s="293" t="s">
        <v>33</v>
      </c>
      <c r="F18" s="293"/>
      <c r="G18" s="309" t="s">
        <v>24</v>
      </c>
      <c r="H18" s="310"/>
      <c r="I18" s="311"/>
      <c r="J18" s="42" t="s">
        <v>0</v>
      </c>
      <c r="K18" s="43"/>
      <c r="L18" s="43"/>
      <c r="M18" s="44"/>
      <c r="N18" s="2"/>
      <c r="V18" s="48"/>
    </row>
    <row r="19" spans="1:22" x14ac:dyDescent="0.25">
      <c r="A19" s="307"/>
      <c r="B19" s="7"/>
      <c r="C19" s="7"/>
      <c r="D19" s="4"/>
      <c r="E19" s="7"/>
      <c r="F19" s="7"/>
      <c r="G19" s="295"/>
      <c r="H19" s="296"/>
      <c r="I19" s="297"/>
      <c r="J19" s="40" t="s">
        <v>37</v>
      </c>
      <c r="K19" s="40"/>
      <c r="L19" s="64"/>
      <c r="M19" s="65"/>
      <c r="N19" s="2"/>
      <c r="V19" s="49"/>
    </row>
    <row r="20" spans="1:22" ht="20.399999999999999" x14ac:dyDescent="0.25">
      <c r="A20" s="307"/>
      <c r="B20" s="75" t="s">
        <v>30</v>
      </c>
      <c r="C20" s="75" t="s">
        <v>32</v>
      </c>
      <c r="D20" s="75" t="s">
        <v>17</v>
      </c>
      <c r="E20" s="298" t="s">
        <v>34</v>
      </c>
      <c r="F20" s="298"/>
      <c r="G20" s="299"/>
      <c r="H20" s="300"/>
      <c r="I20" s="301"/>
      <c r="J20" s="12" t="s">
        <v>38</v>
      </c>
      <c r="K20" s="13"/>
      <c r="L20" s="64"/>
      <c r="M20" s="65"/>
      <c r="N20" s="2"/>
      <c r="V20" s="50"/>
    </row>
    <row r="21" spans="1:22" ht="13.8" thickBot="1" x14ac:dyDescent="0.3">
      <c r="A21" s="308"/>
      <c r="B21" s="8"/>
      <c r="C21" s="8"/>
      <c r="D21" s="80"/>
      <c r="E21" s="10" t="s">
        <v>2</v>
      </c>
      <c r="F21" s="11"/>
      <c r="G21" s="314"/>
      <c r="H21" s="315"/>
      <c r="I21" s="316"/>
      <c r="J21" s="12" t="s">
        <v>39</v>
      </c>
      <c r="K21" s="13"/>
      <c r="L21" s="64"/>
      <c r="M21" s="65"/>
      <c r="N21" s="2"/>
      <c r="V21" s="50"/>
    </row>
    <row r="22" spans="1:22" ht="21.6" thickTop="1" thickBot="1" x14ac:dyDescent="0.3">
      <c r="A22" s="290">
        <f>A18+1</f>
        <v>2</v>
      </c>
      <c r="B22" s="74" t="s">
        <v>29</v>
      </c>
      <c r="C22" s="74" t="s">
        <v>31</v>
      </c>
      <c r="D22" s="74" t="s">
        <v>18</v>
      </c>
      <c r="E22" s="293" t="s">
        <v>33</v>
      </c>
      <c r="F22" s="293"/>
      <c r="G22" s="293" t="s">
        <v>24</v>
      </c>
      <c r="H22" s="294"/>
      <c r="I22" s="45"/>
      <c r="J22" s="42" t="s">
        <v>0</v>
      </c>
      <c r="K22" s="43"/>
      <c r="L22" s="43"/>
      <c r="M22" s="44"/>
      <c r="N22" s="2"/>
      <c r="V22" s="50"/>
    </row>
    <row r="23" spans="1:22" ht="13.8" thickBot="1" x14ac:dyDescent="0.3">
      <c r="A23" s="291"/>
      <c r="B23" s="7"/>
      <c r="C23" s="7"/>
      <c r="D23" s="4"/>
      <c r="E23" s="7"/>
      <c r="F23" s="7"/>
      <c r="G23" s="295"/>
      <c r="H23" s="296"/>
      <c r="I23" s="297"/>
      <c r="J23" s="40" t="s">
        <v>37</v>
      </c>
      <c r="K23" s="40"/>
      <c r="L23" s="40"/>
      <c r="M23" s="41"/>
      <c r="N23" s="2"/>
      <c r="V23" s="50"/>
    </row>
    <row r="24" spans="1:22" ht="21" thickBot="1" x14ac:dyDescent="0.3">
      <c r="A24" s="291"/>
      <c r="B24" s="75" t="s">
        <v>30</v>
      </c>
      <c r="C24" s="75" t="s">
        <v>32</v>
      </c>
      <c r="D24" s="75" t="s">
        <v>17</v>
      </c>
      <c r="E24" s="298" t="s">
        <v>34</v>
      </c>
      <c r="F24" s="298"/>
      <c r="G24" s="299"/>
      <c r="H24" s="300"/>
      <c r="I24" s="301"/>
      <c r="J24" s="12" t="s">
        <v>38</v>
      </c>
      <c r="K24" s="13"/>
      <c r="L24" s="13"/>
      <c r="M24" s="14"/>
      <c r="N24" s="2"/>
      <c r="V24" s="50"/>
    </row>
    <row r="25" spans="1:22" ht="13.8" thickBot="1" x14ac:dyDescent="0.3">
      <c r="A25" s="292"/>
      <c r="B25" s="8"/>
      <c r="C25" s="8"/>
      <c r="D25" s="9"/>
      <c r="E25" s="10" t="s">
        <v>2</v>
      </c>
      <c r="F25" s="11"/>
      <c r="G25" s="302"/>
      <c r="H25" s="303"/>
      <c r="I25" s="304"/>
      <c r="J25" s="12" t="s">
        <v>39</v>
      </c>
      <c r="K25" s="13"/>
      <c r="L25" s="13"/>
      <c r="M25" s="14"/>
      <c r="N25" s="2"/>
      <c r="V25" s="50"/>
    </row>
    <row r="26" spans="1:22" ht="21.6" thickTop="1" thickBot="1" x14ac:dyDescent="0.3">
      <c r="A26" s="290">
        <f>A22+1</f>
        <v>3</v>
      </c>
      <c r="B26" s="74" t="s">
        <v>29</v>
      </c>
      <c r="C26" s="74" t="s">
        <v>31</v>
      </c>
      <c r="D26" s="74" t="s">
        <v>18</v>
      </c>
      <c r="E26" s="293" t="s">
        <v>33</v>
      </c>
      <c r="F26" s="293"/>
      <c r="G26" s="293" t="s">
        <v>24</v>
      </c>
      <c r="H26" s="294"/>
      <c r="I26" s="45"/>
      <c r="J26" s="42" t="s">
        <v>0</v>
      </c>
      <c r="K26" s="43"/>
      <c r="L26" s="43"/>
      <c r="M26" s="44"/>
      <c r="N26" s="2"/>
      <c r="V26" s="50"/>
    </row>
    <row r="27" spans="1:22" ht="13.8" thickBot="1" x14ac:dyDescent="0.3">
      <c r="A27" s="291"/>
      <c r="B27" s="7"/>
      <c r="C27" s="7"/>
      <c r="D27" s="4"/>
      <c r="E27" s="7"/>
      <c r="F27" s="7"/>
      <c r="G27" s="295"/>
      <c r="H27" s="296"/>
      <c r="I27" s="297"/>
      <c r="J27" s="40" t="s">
        <v>37</v>
      </c>
      <c r="K27" s="40"/>
      <c r="L27" s="40"/>
      <c r="M27" s="41"/>
      <c r="N27" s="2"/>
      <c r="V27" s="50"/>
    </row>
    <row r="28" spans="1:22" ht="21" thickBot="1" x14ac:dyDescent="0.3">
      <c r="A28" s="291"/>
      <c r="B28" s="75" t="s">
        <v>30</v>
      </c>
      <c r="C28" s="75" t="s">
        <v>32</v>
      </c>
      <c r="D28" s="75" t="s">
        <v>17</v>
      </c>
      <c r="E28" s="298" t="s">
        <v>34</v>
      </c>
      <c r="F28" s="298"/>
      <c r="G28" s="299"/>
      <c r="H28" s="300"/>
      <c r="I28" s="301"/>
      <c r="J28" s="12" t="s">
        <v>38</v>
      </c>
      <c r="K28" s="13"/>
      <c r="L28" s="13"/>
      <c r="M28" s="14"/>
      <c r="N28" s="2"/>
      <c r="V28" s="50"/>
    </row>
    <row r="29" spans="1:22" ht="13.8" thickBot="1" x14ac:dyDescent="0.3">
      <c r="A29" s="292"/>
      <c r="B29" s="8"/>
      <c r="C29" s="8"/>
      <c r="D29" s="9"/>
      <c r="E29" s="10" t="s">
        <v>2</v>
      </c>
      <c r="F29" s="11"/>
      <c r="G29" s="302"/>
      <c r="H29" s="303"/>
      <c r="I29" s="304"/>
      <c r="J29" s="12" t="s">
        <v>39</v>
      </c>
      <c r="K29" s="13"/>
      <c r="L29" s="13"/>
      <c r="M29" s="14"/>
      <c r="N29" s="2"/>
      <c r="V29" s="50"/>
    </row>
    <row r="30" spans="1:22" ht="21.6" thickTop="1" thickBot="1" x14ac:dyDescent="0.3">
      <c r="A30" s="290">
        <f t="shared" ref="A30" si="0">A26+1</f>
        <v>4</v>
      </c>
      <c r="B30" s="74" t="s">
        <v>29</v>
      </c>
      <c r="C30" s="74" t="s">
        <v>31</v>
      </c>
      <c r="D30" s="74" t="s">
        <v>18</v>
      </c>
      <c r="E30" s="293" t="s">
        <v>33</v>
      </c>
      <c r="F30" s="293"/>
      <c r="G30" s="293" t="s">
        <v>24</v>
      </c>
      <c r="H30" s="294"/>
      <c r="I30" s="45"/>
      <c r="J30" s="42" t="s">
        <v>0</v>
      </c>
      <c r="K30" s="43"/>
      <c r="L30" s="43"/>
      <c r="M30" s="44"/>
      <c r="N30" s="2"/>
      <c r="V30" s="50"/>
    </row>
    <row r="31" spans="1:22" ht="13.8" thickBot="1" x14ac:dyDescent="0.3">
      <c r="A31" s="291"/>
      <c r="B31" s="7"/>
      <c r="C31" s="7"/>
      <c r="D31" s="4"/>
      <c r="E31" s="7"/>
      <c r="F31" s="7"/>
      <c r="G31" s="295"/>
      <c r="H31" s="296"/>
      <c r="I31" s="297"/>
      <c r="J31" s="40" t="s">
        <v>37</v>
      </c>
      <c r="K31" s="40"/>
      <c r="L31" s="40"/>
      <c r="M31" s="41"/>
      <c r="N31" s="2"/>
      <c r="V31" s="50"/>
    </row>
    <row r="32" spans="1:22" ht="21" thickBot="1" x14ac:dyDescent="0.3">
      <c r="A32" s="291"/>
      <c r="B32" s="75" t="s">
        <v>30</v>
      </c>
      <c r="C32" s="75" t="s">
        <v>32</v>
      </c>
      <c r="D32" s="75" t="s">
        <v>17</v>
      </c>
      <c r="E32" s="298" t="s">
        <v>34</v>
      </c>
      <c r="F32" s="298"/>
      <c r="G32" s="299"/>
      <c r="H32" s="300"/>
      <c r="I32" s="301"/>
      <c r="J32" s="12" t="s">
        <v>38</v>
      </c>
      <c r="K32" s="13"/>
      <c r="L32" s="13"/>
      <c r="M32" s="14"/>
      <c r="N32" s="2"/>
      <c r="V32" s="50"/>
    </row>
    <row r="33" spans="1:22" ht="13.8" thickBot="1" x14ac:dyDescent="0.3">
      <c r="A33" s="292"/>
      <c r="B33" s="8"/>
      <c r="C33" s="8"/>
      <c r="D33" s="9"/>
      <c r="E33" s="10" t="s">
        <v>2</v>
      </c>
      <c r="F33" s="11"/>
      <c r="G33" s="302"/>
      <c r="H33" s="303"/>
      <c r="I33" s="304"/>
      <c r="J33" s="12" t="s">
        <v>39</v>
      </c>
      <c r="K33" s="13"/>
      <c r="L33" s="13"/>
      <c r="M33" s="14"/>
      <c r="N33" s="2"/>
      <c r="V33" s="50"/>
    </row>
    <row r="34" spans="1:22" ht="21.6" thickTop="1" thickBot="1" x14ac:dyDescent="0.3">
      <c r="A34" s="290">
        <f t="shared" ref="A34" si="1">A30+1</f>
        <v>5</v>
      </c>
      <c r="B34" s="74" t="s">
        <v>29</v>
      </c>
      <c r="C34" s="74" t="s">
        <v>31</v>
      </c>
      <c r="D34" s="74" t="s">
        <v>18</v>
      </c>
      <c r="E34" s="293" t="s">
        <v>33</v>
      </c>
      <c r="F34" s="293"/>
      <c r="G34" s="293" t="s">
        <v>24</v>
      </c>
      <c r="H34" s="294"/>
      <c r="I34" s="45"/>
      <c r="J34" s="42" t="s">
        <v>0</v>
      </c>
      <c r="K34" s="43"/>
      <c r="L34" s="43"/>
      <c r="M34" s="44"/>
      <c r="N34" s="2"/>
      <c r="V34" s="50"/>
    </row>
    <row r="35" spans="1:22" ht="13.8" thickBot="1" x14ac:dyDescent="0.3">
      <c r="A35" s="291"/>
      <c r="B35" s="7"/>
      <c r="C35" s="7"/>
      <c r="D35" s="4"/>
      <c r="E35" s="7"/>
      <c r="F35" s="7"/>
      <c r="G35" s="295"/>
      <c r="H35" s="296"/>
      <c r="I35" s="297"/>
      <c r="J35" s="40" t="s">
        <v>37</v>
      </c>
      <c r="K35" s="40"/>
      <c r="L35" s="40"/>
      <c r="M35" s="41"/>
      <c r="N35" s="2"/>
      <c r="V35" s="50"/>
    </row>
    <row r="36" spans="1:22" ht="21" thickBot="1" x14ac:dyDescent="0.3">
      <c r="A36" s="291"/>
      <c r="B36" s="75" t="s">
        <v>30</v>
      </c>
      <c r="C36" s="75" t="s">
        <v>32</v>
      </c>
      <c r="D36" s="75" t="s">
        <v>17</v>
      </c>
      <c r="E36" s="298" t="s">
        <v>34</v>
      </c>
      <c r="F36" s="298"/>
      <c r="G36" s="299"/>
      <c r="H36" s="300"/>
      <c r="I36" s="301"/>
      <c r="J36" s="12" t="s">
        <v>38</v>
      </c>
      <c r="K36" s="13"/>
      <c r="L36" s="13"/>
      <c r="M36" s="14"/>
      <c r="N36" s="2"/>
      <c r="V36" s="50"/>
    </row>
    <row r="37" spans="1:22" ht="13.8" thickBot="1" x14ac:dyDescent="0.3">
      <c r="A37" s="292"/>
      <c r="B37" s="8"/>
      <c r="C37" s="8"/>
      <c r="D37" s="9"/>
      <c r="E37" s="10" t="s">
        <v>2</v>
      </c>
      <c r="F37" s="11"/>
      <c r="G37" s="302"/>
      <c r="H37" s="303"/>
      <c r="I37" s="304"/>
      <c r="J37" s="12" t="s">
        <v>39</v>
      </c>
      <c r="K37" s="13"/>
      <c r="L37" s="13"/>
      <c r="M37" s="14"/>
      <c r="N37" s="2"/>
      <c r="V37" s="50"/>
    </row>
    <row r="38" spans="1:22" ht="21.6" thickTop="1" thickBot="1" x14ac:dyDescent="0.3">
      <c r="A38" s="290">
        <f t="shared" ref="A38" si="2">A34+1</f>
        <v>6</v>
      </c>
      <c r="B38" s="74" t="s">
        <v>29</v>
      </c>
      <c r="C38" s="74" t="s">
        <v>31</v>
      </c>
      <c r="D38" s="74" t="s">
        <v>18</v>
      </c>
      <c r="E38" s="293" t="s">
        <v>33</v>
      </c>
      <c r="F38" s="293"/>
      <c r="G38" s="293" t="s">
        <v>24</v>
      </c>
      <c r="H38" s="294"/>
      <c r="I38" s="45"/>
      <c r="J38" s="42" t="s">
        <v>0</v>
      </c>
      <c r="K38" s="43"/>
      <c r="L38" s="43"/>
      <c r="M38" s="44"/>
      <c r="N38" s="2"/>
      <c r="V38" s="50"/>
    </row>
    <row r="39" spans="1:22" ht="13.8" thickBot="1" x14ac:dyDescent="0.3">
      <c r="A39" s="291"/>
      <c r="B39" s="7"/>
      <c r="C39" s="7"/>
      <c r="D39" s="4"/>
      <c r="E39" s="7"/>
      <c r="F39" s="7"/>
      <c r="G39" s="295"/>
      <c r="H39" s="296"/>
      <c r="I39" s="297"/>
      <c r="J39" s="40" t="s">
        <v>37</v>
      </c>
      <c r="K39" s="40"/>
      <c r="L39" s="40"/>
      <c r="M39" s="41"/>
      <c r="N39" s="2"/>
      <c r="V39" s="50"/>
    </row>
    <row r="40" spans="1:22" ht="21" thickBot="1" x14ac:dyDescent="0.3">
      <c r="A40" s="291"/>
      <c r="B40" s="75" t="s">
        <v>30</v>
      </c>
      <c r="C40" s="75" t="s">
        <v>32</v>
      </c>
      <c r="D40" s="75" t="s">
        <v>17</v>
      </c>
      <c r="E40" s="298" t="s">
        <v>34</v>
      </c>
      <c r="F40" s="298"/>
      <c r="G40" s="299"/>
      <c r="H40" s="300"/>
      <c r="I40" s="301"/>
      <c r="J40" s="12" t="s">
        <v>38</v>
      </c>
      <c r="K40" s="13"/>
      <c r="L40" s="13"/>
      <c r="M40" s="14"/>
      <c r="N40" s="2"/>
      <c r="V40" s="50"/>
    </row>
    <row r="41" spans="1:22" ht="13.8" thickBot="1" x14ac:dyDescent="0.3">
      <c r="A41" s="292"/>
      <c r="B41" s="8"/>
      <c r="C41" s="8"/>
      <c r="D41" s="9"/>
      <c r="E41" s="10" t="s">
        <v>2</v>
      </c>
      <c r="F41" s="11"/>
      <c r="G41" s="302"/>
      <c r="H41" s="303"/>
      <c r="I41" s="304"/>
      <c r="J41" s="12" t="s">
        <v>39</v>
      </c>
      <c r="K41" s="13"/>
      <c r="L41" s="13"/>
      <c r="M41" s="14"/>
      <c r="N41" s="2"/>
      <c r="V41" s="50"/>
    </row>
    <row r="42" spans="1:22" ht="21.6" thickTop="1" thickBot="1" x14ac:dyDescent="0.3">
      <c r="A42" s="290">
        <f t="shared" ref="A42" si="3">A38+1</f>
        <v>7</v>
      </c>
      <c r="B42" s="74" t="s">
        <v>29</v>
      </c>
      <c r="C42" s="74" t="s">
        <v>31</v>
      </c>
      <c r="D42" s="74" t="s">
        <v>18</v>
      </c>
      <c r="E42" s="293" t="s">
        <v>33</v>
      </c>
      <c r="F42" s="293"/>
      <c r="G42" s="293" t="s">
        <v>24</v>
      </c>
      <c r="H42" s="294"/>
      <c r="I42" s="45"/>
      <c r="J42" s="42" t="s">
        <v>0</v>
      </c>
      <c r="K42" s="43"/>
      <c r="L42" s="43"/>
      <c r="M42" s="44"/>
      <c r="N42" s="2"/>
      <c r="V42" s="50"/>
    </row>
    <row r="43" spans="1:22" ht="13.8" thickBot="1" x14ac:dyDescent="0.3">
      <c r="A43" s="291"/>
      <c r="B43" s="7"/>
      <c r="C43" s="7"/>
      <c r="D43" s="4"/>
      <c r="E43" s="7"/>
      <c r="F43" s="7"/>
      <c r="G43" s="295"/>
      <c r="H43" s="296"/>
      <c r="I43" s="297"/>
      <c r="J43" s="40" t="s">
        <v>37</v>
      </c>
      <c r="K43" s="40"/>
      <c r="L43" s="40"/>
      <c r="M43" s="41"/>
      <c r="N43" s="2"/>
      <c r="V43" s="50"/>
    </row>
    <row r="44" spans="1:22" ht="21" thickBot="1" x14ac:dyDescent="0.3">
      <c r="A44" s="291"/>
      <c r="B44" s="75" t="s">
        <v>30</v>
      </c>
      <c r="C44" s="75" t="s">
        <v>32</v>
      </c>
      <c r="D44" s="75" t="s">
        <v>17</v>
      </c>
      <c r="E44" s="298" t="s">
        <v>34</v>
      </c>
      <c r="F44" s="298"/>
      <c r="G44" s="299"/>
      <c r="H44" s="300"/>
      <c r="I44" s="301"/>
      <c r="J44" s="12" t="s">
        <v>38</v>
      </c>
      <c r="K44" s="13"/>
      <c r="L44" s="13"/>
      <c r="M44" s="14"/>
      <c r="N44" s="2"/>
      <c r="V44" s="50"/>
    </row>
    <row r="45" spans="1:22" ht="13.8" thickBot="1" x14ac:dyDescent="0.3">
      <c r="A45" s="292"/>
      <c r="B45" s="8"/>
      <c r="C45" s="8"/>
      <c r="D45" s="9"/>
      <c r="E45" s="10" t="s">
        <v>2</v>
      </c>
      <c r="F45" s="11"/>
      <c r="G45" s="302"/>
      <c r="H45" s="303"/>
      <c r="I45" s="304"/>
      <c r="J45" s="12" t="s">
        <v>39</v>
      </c>
      <c r="K45" s="13"/>
      <c r="L45" s="13"/>
      <c r="M45" s="14"/>
      <c r="N45" s="2"/>
      <c r="V45" s="50"/>
    </row>
    <row r="46" spans="1:22" ht="21.6" thickTop="1" thickBot="1" x14ac:dyDescent="0.3">
      <c r="A46" s="290">
        <f t="shared" ref="A46" si="4">A42+1</f>
        <v>8</v>
      </c>
      <c r="B46" s="74" t="s">
        <v>29</v>
      </c>
      <c r="C46" s="74" t="s">
        <v>31</v>
      </c>
      <c r="D46" s="74" t="s">
        <v>18</v>
      </c>
      <c r="E46" s="293" t="s">
        <v>33</v>
      </c>
      <c r="F46" s="293"/>
      <c r="G46" s="293" t="s">
        <v>24</v>
      </c>
      <c r="H46" s="294"/>
      <c r="I46" s="45"/>
      <c r="J46" s="42" t="s">
        <v>0</v>
      </c>
      <c r="K46" s="43"/>
      <c r="L46" s="43"/>
      <c r="M46" s="44"/>
      <c r="N46" s="2"/>
      <c r="V46" s="50"/>
    </row>
    <row r="47" spans="1:22" ht="13.8" thickBot="1" x14ac:dyDescent="0.3">
      <c r="A47" s="291"/>
      <c r="B47" s="7"/>
      <c r="C47" s="7"/>
      <c r="D47" s="4"/>
      <c r="E47" s="7"/>
      <c r="F47" s="7"/>
      <c r="G47" s="295"/>
      <c r="H47" s="296"/>
      <c r="I47" s="297"/>
      <c r="J47" s="40" t="s">
        <v>37</v>
      </c>
      <c r="K47" s="40"/>
      <c r="L47" s="40"/>
      <c r="M47" s="41"/>
      <c r="N47" s="2"/>
      <c r="V47" s="50"/>
    </row>
    <row r="48" spans="1:22" ht="21" thickBot="1" x14ac:dyDescent="0.3">
      <c r="A48" s="291"/>
      <c r="B48" s="75" t="s">
        <v>30</v>
      </c>
      <c r="C48" s="75" t="s">
        <v>32</v>
      </c>
      <c r="D48" s="75" t="s">
        <v>17</v>
      </c>
      <c r="E48" s="298" t="s">
        <v>34</v>
      </c>
      <c r="F48" s="298"/>
      <c r="G48" s="299"/>
      <c r="H48" s="300"/>
      <c r="I48" s="301"/>
      <c r="J48" s="12" t="s">
        <v>38</v>
      </c>
      <c r="K48" s="13"/>
      <c r="L48" s="13"/>
      <c r="M48" s="14"/>
      <c r="N48" s="2"/>
      <c r="V48" s="50"/>
    </row>
    <row r="49" spans="1:22" ht="13.8" thickBot="1" x14ac:dyDescent="0.3">
      <c r="A49" s="292"/>
      <c r="B49" s="8"/>
      <c r="C49" s="8"/>
      <c r="D49" s="9"/>
      <c r="E49" s="10" t="s">
        <v>2</v>
      </c>
      <c r="F49" s="11"/>
      <c r="G49" s="302"/>
      <c r="H49" s="303"/>
      <c r="I49" s="304"/>
      <c r="J49" s="12" t="s">
        <v>39</v>
      </c>
      <c r="K49" s="13"/>
      <c r="L49" s="13"/>
      <c r="M49" s="14"/>
      <c r="N49" s="2"/>
      <c r="V49" s="50"/>
    </row>
    <row r="50" spans="1:22" ht="21.6" thickTop="1" thickBot="1" x14ac:dyDescent="0.3">
      <c r="A50" s="290">
        <f t="shared" ref="A50" si="5">A46+1</f>
        <v>9</v>
      </c>
      <c r="B50" s="74" t="s">
        <v>29</v>
      </c>
      <c r="C50" s="74" t="s">
        <v>31</v>
      </c>
      <c r="D50" s="74" t="s">
        <v>18</v>
      </c>
      <c r="E50" s="293" t="s">
        <v>33</v>
      </c>
      <c r="F50" s="293"/>
      <c r="G50" s="293" t="s">
        <v>24</v>
      </c>
      <c r="H50" s="294"/>
      <c r="I50" s="45"/>
      <c r="J50" s="42" t="s">
        <v>0</v>
      </c>
      <c r="K50" s="43"/>
      <c r="L50" s="43"/>
      <c r="M50" s="44"/>
      <c r="N50" s="2"/>
      <c r="V50" s="50"/>
    </row>
    <row r="51" spans="1:22" ht="13.8" thickBot="1" x14ac:dyDescent="0.3">
      <c r="A51" s="291"/>
      <c r="B51" s="7"/>
      <c r="C51" s="7"/>
      <c r="D51" s="4"/>
      <c r="E51" s="7"/>
      <c r="F51" s="7"/>
      <c r="G51" s="295"/>
      <c r="H51" s="296"/>
      <c r="I51" s="297"/>
      <c r="J51" s="40" t="s">
        <v>37</v>
      </c>
      <c r="K51" s="40"/>
      <c r="L51" s="40"/>
      <c r="M51" s="41"/>
      <c r="N51" s="2"/>
      <c r="V51" s="50"/>
    </row>
    <row r="52" spans="1:22" ht="21" thickBot="1" x14ac:dyDescent="0.3">
      <c r="A52" s="291"/>
      <c r="B52" s="75" t="s">
        <v>30</v>
      </c>
      <c r="C52" s="75" t="s">
        <v>32</v>
      </c>
      <c r="D52" s="75" t="s">
        <v>17</v>
      </c>
      <c r="E52" s="298" t="s">
        <v>34</v>
      </c>
      <c r="F52" s="298"/>
      <c r="G52" s="299"/>
      <c r="H52" s="300"/>
      <c r="I52" s="301"/>
      <c r="J52" s="12" t="s">
        <v>38</v>
      </c>
      <c r="K52" s="13"/>
      <c r="L52" s="13"/>
      <c r="M52" s="14"/>
      <c r="N52" s="2"/>
      <c r="V52" s="50"/>
    </row>
    <row r="53" spans="1:22" ht="13.8" thickBot="1" x14ac:dyDescent="0.3">
      <c r="A53" s="292"/>
      <c r="B53" s="8"/>
      <c r="C53" s="8"/>
      <c r="D53" s="9"/>
      <c r="E53" s="10" t="s">
        <v>2</v>
      </c>
      <c r="F53" s="11"/>
      <c r="G53" s="302"/>
      <c r="H53" s="303"/>
      <c r="I53" s="304"/>
      <c r="J53" s="12" t="s">
        <v>39</v>
      </c>
      <c r="K53" s="13"/>
      <c r="L53" s="13"/>
      <c r="M53" s="14"/>
      <c r="N53" s="2"/>
      <c r="V53" s="50"/>
    </row>
    <row r="54" spans="1:22" ht="21.6" thickTop="1" thickBot="1" x14ac:dyDescent="0.3">
      <c r="A54" s="290">
        <f t="shared" ref="A54" si="6">A50+1</f>
        <v>10</v>
      </c>
      <c r="B54" s="74" t="s">
        <v>29</v>
      </c>
      <c r="C54" s="74" t="s">
        <v>31</v>
      </c>
      <c r="D54" s="74" t="s">
        <v>18</v>
      </c>
      <c r="E54" s="293" t="s">
        <v>33</v>
      </c>
      <c r="F54" s="293"/>
      <c r="G54" s="293" t="s">
        <v>24</v>
      </c>
      <c r="H54" s="294"/>
      <c r="I54" s="45"/>
      <c r="J54" s="42" t="s">
        <v>0</v>
      </c>
      <c r="K54" s="43"/>
      <c r="L54" s="43"/>
      <c r="M54" s="44"/>
      <c r="N54" s="2"/>
      <c r="V54" s="50"/>
    </row>
    <row r="55" spans="1:22" ht="13.8" thickBot="1" x14ac:dyDescent="0.3">
      <c r="A55" s="291"/>
      <c r="B55" s="7"/>
      <c r="C55" s="7"/>
      <c r="D55" s="4"/>
      <c r="E55" s="7"/>
      <c r="F55" s="7"/>
      <c r="G55" s="295"/>
      <c r="H55" s="296"/>
      <c r="I55" s="297"/>
      <c r="J55" s="40" t="s">
        <v>37</v>
      </c>
      <c r="K55" s="40"/>
      <c r="L55" s="40"/>
      <c r="M55" s="41"/>
      <c r="N55" s="2"/>
      <c r="P55" s="1"/>
      <c r="V55" s="50"/>
    </row>
    <row r="56" spans="1:22" ht="21" thickBot="1" x14ac:dyDescent="0.3">
      <c r="A56" s="291"/>
      <c r="B56" s="75" t="s">
        <v>30</v>
      </c>
      <c r="C56" s="75" t="s">
        <v>32</v>
      </c>
      <c r="D56" s="75" t="s">
        <v>17</v>
      </c>
      <c r="E56" s="298" t="s">
        <v>34</v>
      </c>
      <c r="F56" s="298"/>
      <c r="G56" s="299"/>
      <c r="H56" s="300"/>
      <c r="I56" s="301"/>
      <c r="J56" s="12" t="s">
        <v>38</v>
      </c>
      <c r="K56" s="13"/>
      <c r="L56" s="13"/>
      <c r="M56" s="14"/>
      <c r="N56" s="2"/>
      <c r="V56" s="50"/>
    </row>
    <row r="57" spans="1:22" s="1" customFormat="1" ht="13.8" thickBot="1" x14ac:dyDescent="0.3">
      <c r="A57" s="292"/>
      <c r="B57" s="8"/>
      <c r="C57" s="8"/>
      <c r="D57" s="9"/>
      <c r="E57" s="10" t="s">
        <v>2</v>
      </c>
      <c r="F57" s="11"/>
      <c r="G57" s="302"/>
      <c r="H57" s="303"/>
      <c r="I57" s="304"/>
      <c r="J57" s="12" t="s">
        <v>39</v>
      </c>
      <c r="K57" s="13"/>
      <c r="L57" s="13"/>
      <c r="M57" s="14"/>
      <c r="N57" s="3"/>
      <c r="P57" s="73"/>
      <c r="Q57" s="73"/>
      <c r="V57" s="50"/>
    </row>
    <row r="58" spans="1:22" ht="21.6" thickTop="1" thickBot="1" x14ac:dyDescent="0.3">
      <c r="A58" s="290">
        <f t="shared" ref="A58" si="7">A54+1</f>
        <v>11</v>
      </c>
      <c r="B58" s="74" t="s">
        <v>29</v>
      </c>
      <c r="C58" s="74" t="s">
        <v>31</v>
      </c>
      <c r="D58" s="74" t="s">
        <v>18</v>
      </c>
      <c r="E58" s="293" t="s">
        <v>33</v>
      </c>
      <c r="F58" s="293"/>
      <c r="G58" s="293" t="s">
        <v>24</v>
      </c>
      <c r="H58" s="294"/>
      <c r="I58" s="45"/>
      <c r="J58" s="42" t="s">
        <v>0</v>
      </c>
      <c r="K58" s="43"/>
      <c r="L58" s="43"/>
      <c r="M58" s="44"/>
      <c r="N58" s="2"/>
      <c r="V58" s="50"/>
    </row>
    <row r="59" spans="1:22" ht="13.8" thickBot="1" x14ac:dyDescent="0.3">
      <c r="A59" s="291"/>
      <c r="B59" s="7"/>
      <c r="C59" s="7"/>
      <c r="D59" s="4"/>
      <c r="E59" s="7"/>
      <c r="F59" s="7"/>
      <c r="G59" s="295"/>
      <c r="H59" s="296"/>
      <c r="I59" s="297"/>
      <c r="J59" s="40" t="s">
        <v>37</v>
      </c>
      <c r="K59" s="40"/>
      <c r="L59" s="40"/>
      <c r="M59" s="41"/>
      <c r="N59" s="2"/>
      <c r="V59" s="50"/>
    </row>
    <row r="60" spans="1:22" ht="21" thickBot="1" x14ac:dyDescent="0.3">
      <c r="A60" s="291"/>
      <c r="B60" s="75" t="s">
        <v>30</v>
      </c>
      <c r="C60" s="75" t="s">
        <v>32</v>
      </c>
      <c r="D60" s="75" t="s">
        <v>17</v>
      </c>
      <c r="E60" s="298" t="s">
        <v>34</v>
      </c>
      <c r="F60" s="298"/>
      <c r="G60" s="299"/>
      <c r="H60" s="300"/>
      <c r="I60" s="301"/>
      <c r="J60" s="12" t="s">
        <v>38</v>
      </c>
      <c r="K60" s="13"/>
      <c r="L60" s="13"/>
      <c r="M60" s="14"/>
      <c r="N60" s="2"/>
      <c r="V60" s="50"/>
    </row>
    <row r="61" spans="1:22" ht="13.8" thickBot="1" x14ac:dyDescent="0.3">
      <c r="A61" s="292"/>
      <c r="B61" s="8"/>
      <c r="C61" s="8"/>
      <c r="D61" s="9"/>
      <c r="E61" s="10" t="s">
        <v>2</v>
      </c>
      <c r="F61" s="11"/>
      <c r="G61" s="302"/>
      <c r="H61" s="303"/>
      <c r="I61" s="304"/>
      <c r="J61" s="12" t="s">
        <v>39</v>
      </c>
      <c r="K61" s="13"/>
      <c r="L61" s="13"/>
      <c r="M61" s="14"/>
      <c r="N61" s="2"/>
      <c r="V61" s="50"/>
    </row>
    <row r="62" spans="1:22" ht="21.6" thickTop="1" thickBot="1" x14ac:dyDescent="0.3">
      <c r="A62" s="290">
        <f t="shared" ref="A62" si="8">A58+1</f>
        <v>12</v>
      </c>
      <c r="B62" s="74" t="s">
        <v>29</v>
      </c>
      <c r="C62" s="74" t="s">
        <v>31</v>
      </c>
      <c r="D62" s="74" t="s">
        <v>18</v>
      </c>
      <c r="E62" s="293" t="s">
        <v>33</v>
      </c>
      <c r="F62" s="293"/>
      <c r="G62" s="293" t="s">
        <v>24</v>
      </c>
      <c r="H62" s="294"/>
      <c r="I62" s="45"/>
      <c r="J62" s="42" t="s">
        <v>0</v>
      </c>
      <c r="K62" s="43"/>
      <c r="L62" s="43"/>
      <c r="M62" s="44"/>
      <c r="N62" s="2"/>
      <c r="V62" s="50"/>
    </row>
    <row r="63" spans="1:22" ht="13.8" thickBot="1" x14ac:dyDescent="0.3">
      <c r="A63" s="291"/>
      <c r="B63" s="7"/>
      <c r="C63" s="7"/>
      <c r="D63" s="4"/>
      <c r="E63" s="7"/>
      <c r="F63" s="7"/>
      <c r="G63" s="295"/>
      <c r="H63" s="296"/>
      <c r="I63" s="297"/>
      <c r="J63" s="40" t="s">
        <v>37</v>
      </c>
      <c r="K63" s="40"/>
      <c r="L63" s="40"/>
      <c r="M63" s="41"/>
      <c r="N63" s="2"/>
      <c r="V63" s="50"/>
    </row>
    <row r="64" spans="1:22" ht="21" thickBot="1" x14ac:dyDescent="0.3">
      <c r="A64" s="291"/>
      <c r="B64" s="75" t="s">
        <v>30</v>
      </c>
      <c r="C64" s="75" t="s">
        <v>32</v>
      </c>
      <c r="D64" s="75" t="s">
        <v>17</v>
      </c>
      <c r="E64" s="298" t="s">
        <v>34</v>
      </c>
      <c r="F64" s="298"/>
      <c r="G64" s="299"/>
      <c r="H64" s="300"/>
      <c r="I64" s="301"/>
      <c r="J64" s="12" t="s">
        <v>38</v>
      </c>
      <c r="K64" s="13"/>
      <c r="L64" s="13"/>
      <c r="M64" s="14"/>
      <c r="N64" s="2"/>
      <c r="V64" s="50"/>
    </row>
    <row r="65" spans="1:22" ht="13.8" thickBot="1" x14ac:dyDescent="0.3">
      <c r="A65" s="292"/>
      <c r="B65" s="8"/>
      <c r="C65" s="8"/>
      <c r="D65" s="9"/>
      <c r="E65" s="10" t="s">
        <v>2</v>
      </c>
      <c r="F65" s="11"/>
      <c r="G65" s="302"/>
      <c r="H65" s="303"/>
      <c r="I65" s="304"/>
      <c r="J65" s="12" t="s">
        <v>39</v>
      </c>
      <c r="K65" s="13"/>
      <c r="L65" s="13"/>
      <c r="M65" s="14"/>
      <c r="N65" s="2"/>
      <c r="V65" s="50"/>
    </row>
    <row r="66" spans="1:22" ht="21.6" thickTop="1" thickBot="1" x14ac:dyDescent="0.3">
      <c r="A66" s="290">
        <f t="shared" ref="A66" si="9">A62+1</f>
        <v>13</v>
      </c>
      <c r="B66" s="74" t="s">
        <v>29</v>
      </c>
      <c r="C66" s="74" t="s">
        <v>31</v>
      </c>
      <c r="D66" s="74" t="s">
        <v>18</v>
      </c>
      <c r="E66" s="293" t="s">
        <v>33</v>
      </c>
      <c r="F66" s="293"/>
      <c r="G66" s="293" t="s">
        <v>24</v>
      </c>
      <c r="H66" s="294"/>
      <c r="I66" s="45"/>
      <c r="J66" s="42" t="s">
        <v>0</v>
      </c>
      <c r="K66" s="43"/>
      <c r="L66" s="43"/>
      <c r="M66" s="44"/>
      <c r="N66" s="2"/>
      <c r="V66" s="50"/>
    </row>
    <row r="67" spans="1:22" ht="13.8" thickBot="1" x14ac:dyDescent="0.3">
      <c r="A67" s="291"/>
      <c r="B67" s="7"/>
      <c r="C67" s="7"/>
      <c r="D67" s="4"/>
      <c r="E67" s="7"/>
      <c r="F67" s="7"/>
      <c r="G67" s="295"/>
      <c r="H67" s="296"/>
      <c r="I67" s="297"/>
      <c r="J67" s="40" t="s">
        <v>37</v>
      </c>
      <c r="K67" s="40"/>
      <c r="L67" s="40"/>
      <c r="M67" s="41"/>
      <c r="N67" s="2"/>
      <c r="V67" s="50"/>
    </row>
    <row r="68" spans="1:22" ht="21" thickBot="1" x14ac:dyDescent="0.3">
      <c r="A68" s="291"/>
      <c r="B68" s="75" t="s">
        <v>30</v>
      </c>
      <c r="C68" s="75" t="s">
        <v>32</v>
      </c>
      <c r="D68" s="75" t="s">
        <v>17</v>
      </c>
      <c r="E68" s="298" t="s">
        <v>34</v>
      </c>
      <c r="F68" s="298"/>
      <c r="G68" s="299"/>
      <c r="H68" s="300"/>
      <c r="I68" s="301"/>
      <c r="J68" s="12" t="s">
        <v>38</v>
      </c>
      <c r="K68" s="13"/>
      <c r="L68" s="13"/>
      <c r="M68" s="14"/>
      <c r="N68" s="2"/>
      <c r="V68" s="50"/>
    </row>
    <row r="69" spans="1:22" ht="13.8" thickBot="1" x14ac:dyDescent="0.3">
      <c r="A69" s="292"/>
      <c r="B69" s="8"/>
      <c r="C69" s="8"/>
      <c r="D69" s="9"/>
      <c r="E69" s="10" t="s">
        <v>2</v>
      </c>
      <c r="F69" s="11"/>
      <c r="G69" s="302"/>
      <c r="H69" s="303"/>
      <c r="I69" s="304"/>
      <c r="J69" s="12" t="s">
        <v>39</v>
      </c>
      <c r="K69" s="13"/>
      <c r="L69" s="13"/>
      <c r="M69" s="14"/>
      <c r="N69" s="2"/>
      <c r="V69" s="50"/>
    </row>
    <row r="70" spans="1:22" ht="21.6" thickTop="1" thickBot="1" x14ac:dyDescent="0.3">
      <c r="A70" s="290">
        <f t="shared" ref="A70" si="10">A66+1</f>
        <v>14</v>
      </c>
      <c r="B70" s="74" t="s">
        <v>29</v>
      </c>
      <c r="C70" s="74" t="s">
        <v>31</v>
      </c>
      <c r="D70" s="74" t="s">
        <v>18</v>
      </c>
      <c r="E70" s="293" t="s">
        <v>33</v>
      </c>
      <c r="F70" s="293"/>
      <c r="G70" s="293" t="s">
        <v>24</v>
      </c>
      <c r="H70" s="294"/>
      <c r="I70" s="45"/>
      <c r="J70" s="42" t="s">
        <v>0</v>
      </c>
      <c r="K70" s="43"/>
      <c r="L70" s="43"/>
      <c r="M70" s="44"/>
      <c r="N70" s="2"/>
      <c r="V70" s="50"/>
    </row>
    <row r="71" spans="1:22" ht="13.8" thickBot="1" x14ac:dyDescent="0.3">
      <c r="A71" s="291"/>
      <c r="B71" s="7"/>
      <c r="C71" s="7"/>
      <c r="D71" s="4"/>
      <c r="E71" s="7"/>
      <c r="F71" s="7"/>
      <c r="G71" s="295"/>
      <c r="H71" s="296"/>
      <c r="I71" s="297"/>
      <c r="J71" s="40" t="s">
        <v>37</v>
      </c>
      <c r="K71" s="40"/>
      <c r="L71" s="40"/>
      <c r="M71" s="41"/>
      <c r="N71" s="2"/>
      <c r="V71" s="51"/>
    </row>
    <row r="72" spans="1:22" ht="21" thickBot="1" x14ac:dyDescent="0.3">
      <c r="A72" s="291"/>
      <c r="B72" s="75" t="s">
        <v>30</v>
      </c>
      <c r="C72" s="75" t="s">
        <v>32</v>
      </c>
      <c r="D72" s="75" t="s">
        <v>17</v>
      </c>
      <c r="E72" s="298" t="s">
        <v>34</v>
      </c>
      <c r="F72" s="298"/>
      <c r="G72" s="299"/>
      <c r="H72" s="300"/>
      <c r="I72" s="301"/>
      <c r="J72" s="12" t="s">
        <v>38</v>
      </c>
      <c r="K72" s="13"/>
      <c r="L72" s="13"/>
      <c r="M72" s="14"/>
      <c r="N72" s="2"/>
      <c r="V72" s="50"/>
    </row>
    <row r="73" spans="1:22" ht="13.8" thickBot="1" x14ac:dyDescent="0.3">
      <c r="A73" s="292"/>
      <c r="B73" s="8"/>
      <c r="C73" s="8"/>
      <c r="D73" s="9"/>
      <c r="E73" s="10" t="s">
        <v>2</v>
      </c>
      <c r="F73" s="11"/>
      <c r="G73" s="302"/>
      <c r="H73" s="303"/>
      <c r="I73" s="304"/>
      <c r="J73" s="12" t="s">
        <v>39</v>
      </c>
      <c r="K73" s="13"/>
      <c r="L73" s="13"/>
      <c r="M73" s="14"/>
      <c r="N73" s="2"/>
      <c r="V73" s="50"/>
    </row>
    <row r="74" spans="1:22" ht="21.6" thickTop="1" thickBot="1" x14ac:dyDescent="0.3">
      <c r="A74" s="290">
        <f t="shared" ref="A74" si="11">A70+1</f>
        <v>15</v>
      </c>
      <c r="B74" s="74" t="s">
        <v>29</v>
      </c>
      <c r="C74" s="74" t="s">
        <v>31</v>
      </c>
      <c r="D74" s="74" t="s">
        <v>18</v>
      </c>
      <c r="E74" s="293" t="s">
        <v>33</v>
      </c>
      <c r="F74" s="293"/>
      <c r="G74" s="293" t="s">
        <v>24</v>
      </c>
      <c r="H74" s="294"/>
      <c r="I74" s="45"/>
      <c r="J74" s="42" t="s">
        <v>0</v>
      </c>
      <c r="K74" s="43"/>
      <c r="L74" s="43"/>
      <c r="M74" s="44"/>
      <c r="N74" s="2"/>
      <c r="V74" s="50"/>
    </row>
    <row r="75" spans="1:22" ht="13.8" thickBot="1" x14ac:dyDescent="0.3">
      <c r="A75" s="291"/>
      <c r="B75" s="7"/>
      <c r="C75" s="7"/>
      <c r="D75" s="4"/>
      <c r="E75" s="7"/>
      <c r="F75" s="7"/>
      <c r="G75" s="295"/>
      <c r="H75" s="296"/>
      <c r="I75" s="297"/>
      <c r="J75" s="40" t="s">
        <v>37</v>
      </c>
      <c r="K75" s="40"/>
      <c r="L75" s="40"/>
      <c r="M75" s="41"/>
      <c r="N75" s="2"/>
      <c r="V75" s="50"/>
    </row>
    <row r="76" spans="1:22" ht="21" thickBot="1" x14ac:dyDescent="0.3">
      <c r="A76" s="291"/>
      <c r="B76" s="75" t="s">
        <v>30</v>
      </c>
      <c r="C76" s="75" t="s">
        <v>32</v>
      </c>
      <c r="D76" s="75" t="s">
        <v>17</v>
      </c>
      <c r="E76" s="298" t="s">
        <v>34</v>
      </c>
      <c r="F76" s="298"/>
      <c r="G76" s="299"/>
      <c r="H76" s="300"/>
      <c r="I76" s="301"/>
      <c r="J76" s="12" t="s">
        <v>38</v>
      </c>
      <c r="K76" s="13"/>
      <c r="L76" s="13"/>
      <c r="M76" s="14"/>
      <c r="N76" s="2"/>
      <c r="V76" s="50"/>
    </row>
    <row r="77" spans="1:22" ht="13.8" thickBot="1" x14ac:dyDescent="0.3">
      <c r="A77" s="292"/>
      <c r="B77" s="8"/>
      <c r="C77" s="8"/>
      <c r="D77" s="9"/>
      <c r="E77" s="10" t="s">
        <v>2</v>
      </c>
      <c r="F77" s="11"/>
      <c r="G77" s="302"/>
      <c r="H77" s="303"/>
      <c r="I77" s="304"/>
      <c r="J77" s="12" t="s">
        <v>39</v>
      </c>
      <c r="K77" s="13"/>
      <c r="L77" s="13"/>
      <c r="M77" s="14"/>
      <c r="N77" s="2"/>
      <c r="V77" s="50"/>
    </row>
    <row r="78" spans="1:22" ht="21.6" thickTop="1" thickBot="1" x14ac:dyDescent="0.3">
      <c r="A78" s="290">
        <f t="shared" ref="A78" si="12">A74+1</f>
        <v>16</v>
      </c>
      <c r="B78" s="74" t="s">
        <v>29</v>
      </c>
      <c r="C78" s="74" t="s">
        <v>31</v>
      </c>
      <c r="D78" s="74" t="s">
        <v>18</v>
      </c>
      <c r="E78" s="293" t="s">
        <v>33</v>
      </c>
      <c r="F78" s="293"/>
      <c r="G78" s="293" t="s">
        <v>24</v>
      </c>
      <c r="H78" s="294"/>
      <c r="I78" s="45"/>
      <c r="J78" s="42" t="s">
        <v>0</v>
      </c>
      <c r="K78" s="43"/>
      <c r="L78" s="43"/>
      <c r="M78" s="44"/>
      <c r="N78" s="2"/>
      <c r="V78" s="50"/>
    </row>
    <row r="79" spans="1:22" ht="13.8" thickBot="1" x14ac:dyDescent="0.3">
      <c r="A79" s="291"/>
      <c r="B79" s="7"/>
      <c r="C79" s="7"/>
      <c r="D79" s="4"/>
      <c r="E79" s="7"/>
      <c r="F79" s="7"/>
      <c r="G79" s="295"/>
      <c r="H79" s="296"/>
      <c r="I79" s="297"/>
      <c r="J79" s="40" t="s">
        <v>37</v>
      </c>
      <c r="K79" s="40"/>
      <c r="L79" s="40"/>
      <c r="M79" s="41"/>
      <c r="N79" s="2"/>
      <c r="V79" s="50"/>
    </row>
    <row r="80" spans="1:22" ht="21" thickBot="1" x14ac:dyDescent="0.3">
      <c r="A80" s="291"/>
      <c r="B80" s="75" t="s">
        <v>30</v>
      </c>
      <c r="C80" s="75" t="s">
        <v>32</v>
      </c>
      <c r="D80" s="75" t="s">
        <v>17</v>
      </c>
      <c r="E80" s="298" t="s">
        <v>34</v>
      </c>
      <c r="F80" s="298"/>
      <c r="G80" s="299"/>
      <c r="H80" s="300"/>
      <c r="I80" s="301"/>
      <c r="J80" s="12" t="s">
        <v>38</v>
      </c>
      <c r="K80" s="13"/>
      <c r="L80" s="13"/>
      <c r="M80" s="14"/>
      <c r="N80" s="2"/>
      <c r="V80" s="50"/>
    </row>
    <row r="81" spans="1:22" ht="13.8" thickBot="1" x14ac:dyDescent="0.3">
      <c r="A81" s="292"/>
      <c r="B81" s="8"/>
      <c r="C81" s="8"/>
      <c r="D81" s="9"/>
      <c r="E81" s="10" t="s">
        <v>2</v>
      </c>
      <c r="F81" s="11"/>
      <c r="G81" s="302"/>
      <c r="H81" s="303"/>
      <c r="I81" s="304"/>
      <c r="J81" s="12" t="s">
        <v>39</v>
      </c>
      <c r="K81" s="13"/>
      <c r="L81" s="13"/>
      <c r="M81" s="14"/>
      <c r="N81" s="2"/>
      <c r="V81" s="50"/>
    </row>
    <row r="82" spans="1:22" ht="21.6" thickTop="1" thickBot="1" x14ac:dyDescent="0.3">
      <c r="A82" s="290">
        <f t="shared" ref="A82" si="13">A78+1</f>
        <v>17</v>
      </c>
      <c r="B82" s="74" t="s">
        <v>29</v>
      </c>
      <c r="C82" s="74" t="s">
        <v>31</v>
      </c>
      <c r="D82" s="74" t="s">
        <v>18</v>
      </c>
      <c r="E82" s="293" t="s">
        <v>33</v>
      </c>
      <c r="F82" s="293"/>
      <c r="G82" s="293" t="s">
        <v>24</v>
      </c>
      <c r="H82" s="294"/>
      <c r="I82" s="45"/>
      <c r="J82" s="42" t="s">
        <v>0</v>
      </c>
      <c r="K82" s="43"/>
      <c r="L82" s="43"/>
      <c r="M82" s="44"/>
      <c r="N82" s="2"/>
      <c r="V82" s="50"/>
    </row>
    <row r="83" spans="1:22" ht="13.8" thickBot="1" x14ac:dyDescent="0.3">
      <c r="A83" s="291"/>
      <c r="B83" s="7"/>
      <c r="C83" s="7"/>
      <c r="D83" s="4"/>
      <c r="E83" s="7"/>
      <c r="F83" s="7"/>
      <c r="G83" s="295"/>
      <c r="H83" s="296"/>
      <c r="I83" s="297"/>
      <c r="J83" s="40" t="s">
        <v>37</v>
      </c>
      <c r="K83" s="40"/>
      <c r="L83" s="40"/>
      <c r="M83" s="41"/>
      <c r="N83" s="2"/>
      <c r="V83" s="50"/>
    </row>
    <row r="84" spans="1:22" ht="21" thickBot="1" x14ac:dyDescent="0.3">
      <c r="A84" s="291"/>
      <c r="B84" s="75" t="s">
        <v>30</v>
      </c>
      <c r="C84" s="75" t="s">
        <v>32</v>
      </c>
      <c r="D84" s="75" t="s">
        <v>17</v>
      </c>
      <c r="E84" s="298" t="s">
        <v>34</v>
      </c>
      <c r="F84" s="298"/>
      <c r="G84" s="299"/>
      <c r="H84" s="300"/>
      <c r="I84" s="301"/>
      <c r="J84" s="12" t="s">
        <v>38</v>
      </c>
      <c r="K84" s="13"/>
      <c r="L84" s="13"/>
      <c r="M84" s="14"/>
      <c r="N84" s="2"/>
      <c r="V84" s="50"/>
    </row>
    <row r="85" spans="1:22" ht="13.8" thickBot="1" x14ac:dyDescent="0.3">
      <c r="A85" s="292"/>
      <c r="B85" s="8"/>
      <c r="C85" s="8"/>
      <c r="D85" s="9"/>
      <c r="E85" s="10" t="s">
        <v>2</v>
      </c>
      <c r="F85" s="11"/>
      <c r="G85" s="302"/>
      <c r="H85" s="303"/>
      <c r="I85" s="304"/>
      <c r="J85" s="12" t="s">
        <v>39</v>
      </c>
      <c r="K85" s="13"/>
      <c r="L85" s="13"/>
      <c r="M85" s="14"/>
      <c r="N85" s="2"/>
      <c r="V85" s="50"/>
    </row>
    <row r="86" spans="1:22" ht="21.6" thickTop="1" thickBot="1" x14ac:dyDescent="0.3">
      <c r="A86" s="290">
        <f t="shared" ref="A86" si="14">A82+1</f>
        <v>18</v>
      </c>
      <c r="B86" s="74" t="s">
        <v>29</v>
      </c>
      <c r="C86" s="74" t="s">
        <v>31</v>
      </c>
      <c r="D86" s="74" t="s">
        <v>18</v>
      </c>
      <c r="E86" s="293" t="s">
        <v>33</v>
      </c>
      <c r="F86" s="293"/>
      <c r="G86" s="293" t="s">
        <v>24</v>
      </c>
      <c r="H86" s="294"/>
      <c r="I86" s="45"/>
      <c r="J86" s="42" t="s">
        <v>0</v>
      </c>
      <c r="K86" s="43"/>
      <c r="L86" s="43"/>
      <c r="M86" s="44"/>
      <c r="N86" s="2"/>
      <c r="V86" s="50"/>
    </row>
    <row r="87" spans="1:22" ht="13.8" thickBot="1" x14ac:dyDescent="0.3">
      <c r="A87" s="291"/>
      <c r="B87" s="7"/>
      <c r="C87" s="7"/>
      <c r="D87" s="4"/>
      <c r="E87" s="7"/>
      <c r="F87" s="7"/>
      <c r="G87" s="295"/>
      <c r="H87" s="296"/>
      <c r="I87" s="297"/>
      <c r="J87" s="40" t="s">
        <v>37</v>
      </c>
      <c r="K87" s="40"/>
      <c r="L87" s="40"/>
      <c r="M87" s="41"/>
      <c r="N87" s="2"/>
      <c r="V87" s="50"/>
    </row>
    <row r="88" spans="1:22" ht="21" thickBot="1" x14ac:dyDescent="0.3">
      <c r="A88" s="291"/>
      <c r="B88" s="75" t="s">
        <v>30</v>
      </c>
      <c r="C88" s="75" t="s">
        <v>32</v>
      </c>
      <c r="D88" s="75" t="s">
        <v>17</v>
      </c>
      <c r="E88" s="298" t="s">
        <v>34</v>
      </c>
      <c r="F88" s="298"/>
      <c r="G88" s="299"/>
      <c r="H88" s="300"/>
      <c r="I88" s="301"/>
      <c r="J88" s="12" t="s">
        <v>38</v>
      </c>
      <c r="K88" s="13"/>
      <c r="L88" s="13"/>
      <c r="M88" s="14"/>
      <c r="N88" s="2"/>
      <c r="V88" s="50"/>
    </row>
    <row r="89" spans="1:22" ht="13.8" thickBot="1" x14ac:dyDescent="0.3">
      <c r="A89" s="292"/>
      <c r="B89" s="8"/>
      <c r="C89" s="8"/>
      <c r="D89" s="9"/>
      <c r="E89" s="10" t="s">
        <v>2</v>
      </c>
      <c r="F89" s="11"/>
      <c r="G89" s="302"/>
      <c r="H89" s="303"/>
      <c r="I89" s="304"/>
      <c r="J89" s="12" t="s">
        <v>39</v>
      </c>
      <c r="K89" s="13"/>
      <c r="L89" s="13"/>
      <c r="M89" s="14"/>
      <c r="N89" s="2"/>
      <c r="V89" s="50"/>
    </row>
    <row r="90" spans="1:22" ht="21.6" thickTop="1" thickBot="1" x14ac:dyDescent="0.3">
      <c r="A90" s="290">
        <f t="shared" ref="A90" si="15">A86+1</f>
        <v>19</v>
      </c>
      <c r="B90" s="74" t="s">
        <v>29</v>
      </c>
      <c r="C90" s="74" t="s">
        <v>31</v>
      </c>
      <c r="D90" s="74" t="s">
        <v>18</v>
      </c>
      <c r="E90" s="293" t="s">
        <v>33</v>
      </c>
      <c r="F90" s="293"/>
      <c r="G90" s="293" t="s">
        <v>24</v>
      </c>
      <c r="H90" s="294"/>
      <c r="I90" s="45"/>
      <c r="J90" s="42" t="s">
        <v>0</v>
      </c>
      <c r="K90" s="43"/>
      <c r="L90" s="43"/>
      <c r="M90" s="44"/>
      <c r="N90" s="2"/>
      <c r="V90" s="50"/>
    </row>
    <row r="91" spans="1:22" ht="13.8" thickBot="1" x14ac:dyDescent="0.3">
      <c r="A91" s="291"/>
      <c r="B91" s="7"/>
      <c r="C91" s="7"/>
      <c r="D91" s="4"/>
      <c r="E91" s="7"/>
      <c r="F91" s="7"/>
      <c r="G91" s="295"/>
      <c r="H91" s="296"/>
      <c r="I91" s="297"/>
      <c r="J91" s="40" t="s">
        <v>37</v>
      </c>
      <c r="K91" s="40"/>
      <c r="L91" s="40"/>
      <c r="M91" s="41"/>
      <c r="N91" s="2"/>
      <c r="V91" s="50"/>
    </row>
    <row r="92" spans="1:22" ht="21" thickBot="1" x14ac:dyDescent="0.3">
      <c r="A92" s="291"/>
      <c r="B92" s="75" t="s">
        <v>30</v>
      </c>
      <c r="C92" s="75" t="s">
        <v>32</v>
      </c>
      <c r="D92" s="75" t="s">
        <v>17</v>
      </c>
      <c r="E92" s="298" t="s">
        <v>34</v>
      </c>
      <c r="F92" s="298"/>
      <c r="G92" s="299"/>
      <c r="H92" s="300"/>
      <c r="I92" s="301"/>
      <c r="J92" s="12" t="s">
        <v>38</v>
      </c>
      <c r="K92" s="13"/>
      <c r="L92" s="13"/>
      <c r="M92" s="14"/>
      <c r="N92" s="2"/>
      <c r="V92" s="50"/>
    </row>
    <row r="93" spans="1:22" ht="13.8" thickBot="1" x14ac:dyDescent="0.3">
      <c r="A93" s="292"/>
      <c r="B93" s="8"/>
      <c r="C93" s="8"/>
      <c r="D93" s="9"/>
      <c r="E93" s="10" t="s">
        <v>2</v>
      </c>
      <c r="F93" s="11"/>
      <c r="G93" s="302"/>
      <c r="H93" s="303"/>
      <c r="I93" s="304"/>
      <c r="J93" s="12" t="s">
        <v>39</v>
      </c>
      <c r="K93" s="13"/>
      <c r="L93" s="13"/>
      <c r="M93" s="14"/>
      <c r="N93" s="2"/>
      <c r="V93" s="50"/>
    </row>
    <row r="94" spans="1:22" ht="21.6" thickTop="1" thickBot="1" x14ac:dyDescent="0.3">
      <c r="A94" s="290">
        <f t="shared" ref="A94" si="16">A90+1</f>
        <v>20</v>
      </c>
      <c r="B94" s="74" t="s">
        <v>29</v>
      </c>
      <c r="C94" s="74" t="s">
        <v>31</v>
      </c>
      <c r="D94" s="74" t="s">
        <v>18</v>
      </c>
      <c r="E94" s="293" t="s">
        <v>33</v>
      </c>
      <c r="F94" s="293"/>
      <c r="G94" s="293" t="s">
        <v>24</v>
      </c>
      <c r="H94" s="294"/>
      <c r="I94" s="45"/>
      <c r="J94" s="42" t="s">
        <v>0</v>
      </c>
      <c r="K94" s="43"/>
      <c r="L94" s="43"/>
      <c r="M94" s="44"/>
      <c r="N94" s="2"/>
      <c r="V94" s="50"/>
    </row>
    <row r="95" spans="1:22" ht="13.8" thickBot="1" x14ac:dyDescent="0.3">
      <c r="A95" s="291"/>
      <c r="B95" s="7"/>
      <c r="C95" s="7"/>
      <c r="D95" s="4"/>
      <c r="E95" s="7"/>
      <c r="F95" s="7"/>
      <c r="G95" s="295"/>
      <c r="H95" s="296"/>
      <c r="I95" s="297"/>
      <c r="J95" s="40" t="s">
        <v>37</v>
      </c>
      <c r="K95" s="40"/>
      <c r="L95" s="40"/>
      <c r="M95" s="41"/>
      <c r="N95" s="2"/>
      <c r="V95" s="50"/>
    </row>
    <row r="96" spans="1:22" ht="21" thickBot="1" x14ac:dyDescent="0.3">
      <c r="A96" s="291"/>
      <c r="B96" s="75" t="s">
        <v>30</v>
      </c>
      <c r="C96" s="75" t="s">
        <v>32</v>
      </c>
      <c r="D96" s="75" t="s">
        <v>17</v>
      </c>
      <c r="E96" s="298" t="s">
        <v>34</v>
      </c>
      <c r="F96" s="298"/>
      <c r="G96" s="299"/>
      <c r="H96" s="300"/>
      <c r="I96" s="301"/>
      <c r="J96" s="12" t="s">
        <v>38</v>
      </c>
      <c r="K96" s="13"/>
      <c r="L96" s="13"/>
      <c r="M96" s="14"/>
      <c r="N96" s="2"/>
      <c r="V96" s="50"/>
    </row>
    <row r="97" spans="1:22" ht="13.8" thickBot="1" x14ac:dyDescent="0.3">
      <c r="A97" s="292"/>
      <c r="B97" s="8"/>
      <c r="C97" s="8"/>
      <c r="D97" s="9"/>
      <c r="E97" s="10" t="s">
        <v>2</v>
      </c>
      <c r="F97" s="11"/>
      <c r="G97" s="302"/>
      <c r="H97" s="303"/>
      <c r="I97" s="304"/>
      <c r="J97" s="12" t="s">
        <v>39</v>
      </c>
      <c r="K97" s="13"/>
      <c r="L97" s="13"/>
      <c r="M97" s="14"/>
      <c r="N97" s="2"/>
      <c r="V97" s="50"/>
    </row>
    <row r="98" spans="1:22" ht="21.6" thickTop="1" thickBot="1" x14ac:dyDescent="0.3">
      <c r="A98" s="290">
        <f t="shared" ref="A98" si="17">A94+1</f>
        <v>21</v>
      </c>
      <c r="B98" s="74" t="s">
        <v>29</v>
      </c>
      <c r="C98" s="74" t="s">
        <v>31</v>
      </c>
      <c r="D98" s="74" t="s">
        <v>18</v>
      </c>
      <c r="E98" s="293" t="s">
        <v>33</v>
      </c>
      <c r="F98" s="293"/>
      <c r="G98" s="293" t="s">
        <v>24</v>
      </c>
      <c r="H98" s="294"/>
      <c r="I98" s="45"/>
      <c r="J98" s="42" t="s">
        <v>0</v>
      </c>
      <c r="K98" s="43"/>
      <c r="L98" s="43"/>
      <c r="M98" s="44"/>
      <c r="N98" s="2"/>
      <c r="V98" s="50"/>
    </row>
    <row r="99" spans="1:22" ht="13.8" thickBot="1" x14ac:dyDescent="0.3">
      <c r="A99" s="291"/>
      <c r="B99" s="7"/>
      <c r="C99" s="7"/>
      <c r="D99" s="4"/>
      <c r="E99" s="7"/>
      <c r="F99" s="7"/>
      <c r="G99" s="295"/>
      <c r="H99" s="296"/>
      <c r="I99" s="297"/>
      <c r="J99" s="40" t="s">
        <v>37</v>
      </c>
      <c r="K99" s="40"/>
      <c r="L99" s="40"/>
      <c r="M99" s="41"/>
      <c r="N99" s="2"/>
      <c r="V99" s="50"/>
    </row>
    <row r="100" spans="1:22" ht="21" thickBot="1" x14ac:dyDescent="0.3">
      <c r="A100" s="291"/>
      <c r="B100" s="75" t="s">
        <v>30</v>
      </c>
      <c r="C100" s="75" t="s">
        <v>32</v>
      </c>
      <c r="D100" s="75" t="s">
        <v>17</v>
      </c>
      <c r="E100" s="298" t="s">
        <v>34</v>
      </c>
      <c r="F100" s="298"/>
      <c r="G100" s="299"/>
      <c r="H100" s="300"/>
      <c r="I100" s="301"/>
      <c r="J100" s="12" t="s">
        <v>38</v>
      </c>
      <c r="K100" s="13"/>
      <c r="L100" s="13"/>
      <c r="M100" s="14"/>
      <c r="N100" s="2"/>
      <c r="V100" s="50"/>
    </row>
    <row r="101" spans="1:22" ht="13.8" thickBot="1" x14ac:dyDescent="0.3">
      <c r="A101" s="292"/>
      <c r="B101" s="8"/>
      <c r="C101" s="8"/>
      <c r="D101" s="9"/>
      <c r="E101" s="10" t="s">
        <v>2</v>
      </c>
      <c r="F101" s="11"/>
      <c r="G101" s="302"/>
      <c r="H101" s="303"/>
      <c r="I101" s="304"/>
      <c r="J101" s="12" t="s">
        <v>39</v>
      </c>
      <c r="K101" s="13"/>
      <c r="L101" s="13"/>
      <c r="M101" s="14"/>
      <c r="N101" s="2"/>
      <c r="V101" s="50"/>
    </row>
    <row r="102" spans="1:22" ht="21.6" thickTop="1" thickBot="1" x14ac:dyDescent="0.3">
      <c r="A102" s="290">
        <f t="shared" ref="A102" si="18">A98+1</f>
        <v>22</v>
      </c>
      <c r="B102" s="74" t="s">
        <v>29</v>
      </c>
      <c r="C102" s="74" t="s">
        <v>31</v>
      </c>
      <c r="D102" s="74" t="s">
        <v>18</v>
      </c>
      <c r="E102" s="293" t="s">
        <v>33</v>
      </c>
      <c r="F102" s="293"/>
      <c r="G102" s="293" t="s">
        <v>24</v>
      </c>
      <c r="H102" s="294"/>
      <c r="I102" s="45"/>
      <c r="J102" s="42" t="s">
        <v>0</v>
      </c>
      <c r="K102" s="43"/>
      <c r="L102" s="43"/>
      <c r="M102" s="44"/>
      <c r="N102" s="2"/>
      <c r="V102" s="50"/>
    </row>
    <row r="103" spans="1:22" ht="13.8" thickBot="1" x14ac:dyDescent="0.3">
      <c r="A103" s="291"/>
      <c r="B103" s="7"/>
      <c r="C103" s="7"/>
      <c r="D103" s="4"/>
      <c r="E103" s="7"/>
      <c r="F103" s="7"/>
      <c r="G103" s="295"/>
      <c r="H103" s="296"/>
      <c r="I103" s="297"/>
      <c r="J103" s="40" t="s">
        <v>37</v>
      </c>
      <c r="K103" s="40"/>
      <c r="L103" s="40"/>
      <c r="M103" s="41"/>
      <c r="N103" s="2"/>
      <c r="V103" s="50"/>
    </row>
    <row r="104" spans="1:22" ht="21" thickBot="1" x14ac:dyDescent="0.3">
      <c r="A104" s="291"/>
      <c r="B104" s="75" t="s">
        <v>30</v>
      </c>
      <c r="C104" s="75" t="s">
        <v>32</v>
      </c>
      <c r="D104" s="75" t="s">
        <v>17</v>
      </c>
      <c r="E104" s="298" t="s">
        <v>34</v>
      </c>
      <c r="F104" s="298"/>
      <c r="G104" s="299"/>
      <c r="H104" s="300"/>
      <c r="I104" s="301"/>
      <c r="J104" s="12" t="s">
        <v>38</v>
      </c>
      <c r="K104" s="13"/>
      <c r="L104" s="13"/>
      <c r="M104" s="14"/>
      <c r="N104" s="2"/>
      <c r="V104" s="50"/>
    </row>
    <row r="105" spans="1:22" ht="13.8" thickBot="1" x14ac:dyDescent="0.3">
      <c r="A105" s="292"/>
      <c r="B105" s="8"/>
      <c r="C105" s="8"/>
      <c r="D105" s="9"/>
      <c r="E105" s="10" t="s">
        <v>2</v>
      </c>
      <c r="F105" s="11"/>
      <c r="G105" s="302"/>
      <c r="H105" s="303"/>
      <c r="I105" s="304"/>
      <c r="J105" s="12" t="s">
        <v>39</v>
      </c>
      <c r="K105" s="13"/>
      <c r="L105" s="13"/>
      <c r="M105" s="14"/>
      <c r="N105" s="2"/>
      <c r="V105" s="50"/>
    </row>
    <row r="106" spans="1:22" ht="21.6" thickTop="1" thickBot="1" x14ac:dyDescent="0.3">
      <c r="A106" s="290">
        <f t="shared" ref="A106" si="19">A102+1</f>
        <v>23</v>
      </c>
      <c r="B106" s="74" t="s">
        <v>29</v>
      </c>
      <c r="C106" s="74" t="s">
        <v>31</v>
      </c>
      <c r="D106" s="74" t="s">
        <v>18</v>
      </c>
      <c r="E106" s="293" t="s">
        <v>33</v>
      </c>
      <c r="F106" s="293"/>
      <c r="G106" s="293" t="s">
        <v>24</v>
      </c>
      <c r="H106" s="294"/>
      <c r="I106" s="45"/>
      <c r="J106" s="42" t="s">
        <v>0</v>
      </c>
      <c r="K106" s="43"/>
      <c r="L106" s="43"/>
      <c r="M106" s="44"/>
      <c r="N106" s="2"/>
      <c r="V106" s="50"/>
    </row>
    <row r="107" spans="1:22" ht="13.8" thickBot="1" x14ac:dyDescent="0.3">
      <c r="A107" s="291"/>
      <c r="B107" s="7"/>
      <c r="C107" s="7"/>
      <c r="D107" s="4"/>
      <c r="E107" s="7"/>
      <c r="F107" s="7"/>
      <c r="G107" s="295"/>
      <c r="H107" s="296"/>
      <c r="I107" s="297"/>
      <c r="J107" s="40" t="s">
        <v>37</v>
      </c>
      <c r="K107" s="40"/>
      <c r="L107" s="40"/>
      <c r="M107" s="41"/>
      <c r="N107" s="2"/>
      <c r="V107" s="50"/>
    </row>
    <row r="108" spans="1:22" ht="21" thickBot="1" x14ac:dyDescent="0.3">
      <c r="A108" s="291"/>
      <c r="B108" s="75" t="s">
        <v>30</v>
      </c>
      <c r="C108" s="75" t="s">
        <v>32</v>
      </c>
      <c r="D108" s="75" t="s">
        <v>17</v>
      </c>
      <c r="E108" s="298" t="s">
        <v>34</v>
      </c>
      <c r="F108" s="298"/>
      <c r="G108" s="299"/>
      <c r="H108" s="300"/>
      <c r="I108" s="301"/>
      <c r="J108" s="12" t="s">
        <v>38</v>
      </c>
      <c r="K108" s="13"/>
      <c r="L108" s="13"/>
      <c r="M108" s="14"/>
      <c r="N108" s="2"/>
      <c r="V108" s="50"/>
    </row>
    <row r="109" spans="1:22" ht="13.8" thickBot="1" x14ac:dyDescent="0.3">
      <c r="A109" s="292"/>
      <c r="B109" s="8"/>
      <c r="C109" s="8"/>
      <c r="D109" s="9"/>
      <c r="E109" s="10" t="s">
        <v>2</v>
      </c>
      <c r="F109" s="11"/>
      <c r="G109" s="302"/>
      <c r="H109" s="303"/>
      <c r="I109" s="304"/>
      <c r="J109" s="12" t="s">
        <v>39</v>
      </c>
      <c r="K109" s="13"/>
      <c r="L109" s="13"/>
      <c r="M109" s="14"/>
      <c r="N109" s="2"/>
      <c r="V109" s="50"/>
    </row>
    <row r="110" spans="1:22" ht="21.6" thickTop="1" thickBot="1" x14ac:dyDescent="0.3">
      <c r="A110" s="290">
        <f t="shared" ref="A110" si="20">A106+1</f>
        <v>24</v>
      </c>
      <c r="B110" s="74" t="s">
        <v>29</v>
      </c>
      <c r="C110" s="74" t="s">
        <v>31</v>
      </c>
      <c r="D110" s="74" t="s">
        <v>18</v>
      </c>
      <c r="E110" s="293" t="s">
        <v>33</v>
      </c>
      <c r="F110" s="293"/>
      <c r="G110" s="293" t="s">
        <v>24</v>
      </c>
      <c r="H110" s="294"/>
      <c r="I110" s="45"/>
      <c r="J110" s="42" t="s">
        <v>0</v>
      </c>
      <c r="K110" s="43"/>
      <c r="L110" s="43"/>
      <c r="M110" s="44"/>
      <c r="N110" s="2"/>
      <c r="V110" s="50"/>
    </row>
    <row r="111" spans="1:22" ht="13.8" thickBot="1" x14ac:dyDescent="0.3">
      <c r="A111" s="291"/>
      <c r="B111" s="7"/>
      <c r="C111" s="7"/>
      <c r="D111" s="4"/>
      <c r="E111" s="7"/>
      <c r="F111" s="7"/>
      <c r="G111" s="295"/>
      <c r="H111" s="296"/>
      <c r="I111" s="297"/>
      <c r="J111" s="40" t="s">
        <v>37</v>
      </c>
      <c r="K111" s="40"/>
      <c r="L111" s="40"/>
      <c r="M111" s="41"/>
      <c r="N111" s="2"/>
      <c r="V111" s="50"/>
    </row>
    <row r="112" spans="1:22" ht="21" thickBot="1" x14ac:dyDescent="0.3">
      <c r="A112" s="291"/>
      <c r="B112" s="75" t="s">
        <v>30</v>
      </c>
      <c r="C112" s="75" t="s">
        <v>32</v>
      </c>
      <c r="D112" s="75" t="s">
        <v>17</v>
      </c>
      <c r="E112" s="298" t="s">
        <v>34</v>
      </c>
      <c r="F112" s="298"/>
      <c r="G112" s="299"/>
      <c r="H112" s="300"/>
      <c r="I112" s="301"/>
      <c r="J112" s="12" t="s">
        <v>38</v>
      </c>
      <c r="K112" s="13"/>
      <c r="L112" s="13"/>
      <c r="M112" s="14"/>
      <c r="N112" s="2"/>
      <c r="V112" s="50"/>
    </row>
    <row r="113" spans="1:22" ht="13.8" thickBot="1" x14ac:dyDescent="0.3">
      <c r="A113" s="292"/>
      <c r="B113" s="8"/>
      <c r="C113" s="8"/>
      <c r="D113" s="9"/>
      <c r="E113" s="10" t="s">
        <v>2</v>
      </c>
      <c r="F113" s="11"/>
      <c r="G113" s="302"/>
      <c r="H113" s="303"/>
      <c r="I113" s="304"/>
      <c r="J113" s="12" t="s">
        <v>39</v>
      </c>
      <c r="K113" s="13"/>
      <c r="L113" s="13"/>
      <c r="M113" s="14"/>
      <c r="N113" s="2"/>
      <c r="V113" s="50"/>
    </row>
    <row r="114" spans="1:22" ht="21.6" thickTop="1" thickBot="1" x14ac:dyDescent="0.3">
      <c r="A114" s="290">
        <f t="shared" ref="A114" si="21">A110+1</f>
        <v>25</v>
      </c>
      <c r="B114" s="74" t="s">
        <v>29</v>
      </c>
      <c r="C114" s="74" t="s">
        <v>31</v>
      </c>
      <c r="D114" s="74" t="s">
        <v>18</v>
      </c>
      <c r="E114" s="293" t="s">
        <v>33</v>
      </c>
      <c r="F114" s="293"/>
      <c r="G114" s="293" t="s">
        <v>24</v>
      </c>
      <c r="H114" s="294"/>
      <c r="I114" s="45"/>
      <c r="J114" s="42" t="s">
        <v>0</v>
      </c>
      <c r="K114" s="43"/>
      <c r="L114" s="43"/>
      <c r="M114" s="44"/>
      <c r="N114" s="2"/>
      <c r="V114" s="50"/>
    </row>
    <row r="115" spans="1:22" ht="13.8" thickBot="1" x14ac:dyDescent="0.3">
      <c r="A115" s="291"/>
      <c r="B115" s="7"/>
      <c r="C115" s="7"/>
      <c r="D115" s="4"/>
      <c r="E115" s="7"/>
      <c r="F115" s="7"/>
      <c r="G115" s="295"/>
      <c r="H115" s="296"/>
      <c r="I115" s="297"/>
      <c r="J115" s="40" t="s">
        <v>37</v>
      </c>
      <c r="K115" s="40"/>
      <c r="L115" s="40"/>
      <c r="M115" s="41"/>
      <c r="N115" s="2"/>
      <c r="V115" s="50"/>
    </row>
    <row r="116" spans="1:22" ht="21" thickBot="1" x14ac:dyDescent="0.3">
      <c r="A116" s="291"/>
      <c r="B116" s="75" t="s">
        <v>30</v>
      </c>
      <c r="C116" s="75" t="s">
        <v>32</v>
      </c>
      <c r="D116" s="75" t="s">
        <v>17</v>
      </c>
      <c r="E116" s="298" t="s">
        <v>34</v>
      </c>
      <c r="F116" s="298"/>
      <c r="G116" s="299"/>
      <c r="H116" s="300"/>
      <c r="I116" s="301"/>
      <c r="J116" s="12" t="s">
        <v>38</v>
      </c>
      <c r="K116" s="13"/>
      <c r="L116" s="13"/>
      <c r="M116" s="14"/>
      <c r="N116" s="2"/>
      <c r="V116" s="50"/>
    </row>
    <row r="117" spans="1:22" ht="13.8" thickBot="1" x14ac:dyDescent="0.3">
      <c r="A117" s="292"/>
      <c r="B117" s="8"/>
      <c r="C117" s="8"/>
      <c r="D117" s="9"/>
      <c r="E117" s="10" t="s">
        <v>2</v>
      </c>
      <c r="F117" s="11"/>
      <c r="G117" s="302"/>
      <c r="H117" s="303"/>
      <c r="I117" s="304"/>
      <c r="J117" s="12" t="s">
        <v>39</v>
      </c>
      <c r="K117" s="13"/>
      <c r="L117" s="13"/>
      <c r="M117" s="14"/>
      <c r="N117" s="2"/>
      <c r="V117" s="50"/>
    </row>
    <row r="118" spans="1:22" ht="21.6" thickTop="1" thickBot="1" x14ac:dyDescent="0.3">
      <c r="A118" s="290">
        <f t="shared" ref="A118" si="22">A114+1</f>
        <v>26</v>
      </c>
      <c r="B118" s="74" t="s">
        <v>29</v>
      </c>
      <c r="C118" s="74" t="s">
        <v>31</v>
      </c>
      <c r="D118" s="74" t="s">
        <v>18</v>
      </c>
      <c r="E118" s="293" t="s">
        <v>33</v>
      </c>
      <c r="F118" s="293"/>
      <c r="G118" s="293" t="s">
        <v>24</v>
      </c>
      <c r="H118" s="294"/>
      <c r="I118" s="45"/>
      <c r="J118" s="42" t="s">
        <v>0</v>
      </c>
      <c r="K118" s="43"/>
      <c r="L118" s="43"/>
      <c r="M118" s="44"/>
      <c r="N118" s="2"/>
      <c r="V118" s="50"/>
    </row>
    <row r="119" spans="1:22" ht="13.8" thickBot="1" x14ac:dyDescent="0.3">
      <c r="A119" s="291"/>
      <c r="B119" s="7"/>
      <c r="C119" s="7"/>
      <c r="D119" s="4"/>
      <c r="E119" s="7"/>
      <c r="F119" s="7"/>
      <c r="G119" s="295"/>
      <c r="H119" s="296"/>
      <c r="I119" s="297"/>
      <c r="J119" s="40" t="s">
        <v>37</v>
      </c>
      <c r="K119" s="40"/>
      <c r="L119" s="40"/>
      <c r="M119" s="41"/>
      <c r="N119" s="2"/>
      <c r="V119" s="50"/>
    </row>
    <row r="120" spans="1:22" ht="21" thickBot="1" x14ac:dyDescent="0.3">
      <c r="A120" s="291"/>
      <c r="B120" s="75" t="s">
        <v>30</v>
      </c>
      <c r="C120" s="75" t="s">
        <v>32</v>
      </c>
      <c r="D120" s="75" t="s">
        <v>17</v>
      </c>
      <c r="E120" s="298" t="s">
        <v>34</v>
      </c>
      <c r="F120" s="298"/>
      <c r="G120" s="299"/>
      <c r="H120" s="300"/>
      <c r="I120" s="301"/>
      <c r="J120" s="12" t="s">
        <v>38</v>
      </c>
      <c r="K120" s="13"/>
      <c r="L120" s="13"/>
      <c r="M120" s="14"/>
      <c r="N120" s="2"/>
      <c r="V120" s="50"/>
    </row>
    <row r="121" spans="1:22" ht="13.8" thickBot="1" x14ac:dyDescent="0.3">
      <c r="A121" s="292"/>
      <c r="B121" s="8"/>
      <c r="C121" s="8"/>
      <c r="D121" s="9"/>
      <c r="E121" s="10" t="s">
        <v>2</v>
      </c>
      <c r="F121" s="11"/>
      <c r="G121" s="302"/>
      <c r="H121" s="303"/>
      <c r="I121" s="304"/>
      <c r="J121" s="12" t="s">
        <v>39</v>
      </c>
      <c r="K121" s="13"/>
      <c r="L121" s="13"/>
      <c r="M121" s="14"/>
      <c r="N121" s="2"/>
      <c r="V121" s="50"/>
    </row>
    <row r="122" spans="1:22" ht="21.6" thickTop="1" thickBot="1" x14ac:dyDescent="0.3">
      <c r="A122" s="290">
        <f t="shared" ref="A122" si="23">A118+1</f>
        <v>27</v>
      </c>
      <c r="B122" s="74" t="s">
        <v>29</v>
      </c>
      <c r="C122" s="74" t="s">
        <v>31</v>
      </c>
      <c r="D122" s="74" t="s">
        <v>18</v>
      </c>
      <c r="E122" s="293" t="s">
        <v>33</v>
      </c>
      <c r="F122" s="293"/>
      <c r="G122" s="293" t="s">
        <v>24</v>
      </c>
      <c r="H122" s="294"/>
      <c r="I122" s="45"/>
      <c r="J122" s="42" t="s">
        <v>0</v>
      </c>
      <c r="K122" s="43"/>
      <c r="L122" s="43"/>
      <c r="M122" s="44"/>
      <c r="N122" s="2"/>
      <c r="V122" s="50"/>
    </row>
    <row r="123" spans="1:22" ht="13.8" thickBot="1" x14ac:dyDescent="0.3">
      <c r="A123" s="291"/>
      <c r="B123" s="7"/>
      <c r="C123" s="7"/>
      <c r="D123" s="4"/>
      <c r="E123" s="7"/>
      <c r="F123" s="7"/>
      <c r="G123" s="295"/>
      <c r="H123" s="296"/>
      <c r="I123" s="297"/>
      <c r="J123" s="40" t="s">
        <v>37</v>
      </c>
      <c r="K123" s="40"/>
      <c r="L123" s="40"/>
      <c r="M123" s="41"/>
      <c r="N123" s="2"/>
      <c r="V123" s="50"/>
    </row>
    <row r="124" spans="1:22" ht="21" thickBot="1" x14ac:dyDescent="0.3">
      <c r="A124" s="291"/>
      <c r="B124" s="75" t="s">
        <v>30</v>
      </c>
      <c r="C124" s="75" t="s">
        <v>32</v>
      </c>
      <c r="D124" s="75" t="s">
        <v>17</v>
      </c>
      <c r="E124" s="298" t="s">
        <v>34</v>
      </c>
      <c r="F124" s="298"/>
      <c r="G124" s="299"/>
      <c r="H124" s="300"/>
      <c r="I124" s="301"/>
      <c r="J124" s="12" t="s">
        <v>38</v>
      </c>
      <c r="K124" s="13"/>
      <c r="L124" s="13"/>
      <c r="M124" s="14"/>
      <c r="N124" s="2"/>
      <c r="V124" s="50"/>
    </row>
    <row r="125" spans="1:22" ht="13.8" thickBot="1" x14ac:dyDescent="0.3">
      <c r="A125" s="292"/>
      <c r="B125" s="8"/>
      <c r="C125" s="8"/>
      <c r="D125" s="9"/>
      <c r="E125" s="10" t="s">
        <v>2</v>
      </c>
      <c r="F125" s="11"/>
      <c r="G125" s="302"/>
      <c r="H125" s="303"/>
      <c r="I125" s="304"/>
      <c r="J125" s="12" t="s">
        <v>39</v>
      </c>
      <c r="K125" s="13"/>
      <c r="L125" s="13"/>
      <c r="M125" s="14"/>
      <c r="N125" s="2"/>
      <c r="V125" s="50"/>
    </row>
    <row r="126" spans="1:22" ht="21.6" thickTop="1" thickBot="1" x14ac:dyDescent="0.3">
      <c r="A126" s="290">
        <f t="shared" ref="A126" si="24">A122+1</f>
        <v>28</v>
      </c>
      <c r="B126" s="74" t="s">
        <v>29</v>
      </c>
      <c r="C126" s="74" t="s">
        <v>31</v>
      </c>
      <c r="D126" s="74" t="s">
        <v>18</v>
      </c>
      <c r="E126" s="293" t="s">
        <v>33</v>
      </c>
      <c r="F126" s="293"/>
      <c r="G126" s="293" t="s">
        <v>24</v>
      </c>
      <c r="H126" s="294"/>
      <c r="I126" s="45"/>
      <c r="J126" s="42" t="s">
        <v>0</v>
      </c>
      <c r="K126" s="43"/>
      <c r="L126" s="43"/>
      <c r="M126" s="44"/>
      <c r="N126" s="2"/>
      <c r="V126" s="50"/>
    </row>
    <row r="127" spans="1:22" ht="13.8" thickBot="1" x14ac:dyDescent="0.3">
      <c r="A127" s="291"/>
      <c r="B127" s="7"/>
      <c r="C127" s="7"/>
      <c r="D127" s="4"/>
      <c r="E127" s="7"/>
      <c r="F127" s="7"/>
      <c r="G127" s="295"/>
      <c r="H127" s="296"/>
      <c r="I127" s="297"/>
      <c r="J127" s="40" t="s">
        <v>37</v>
      </c>
      <c r="K127" s="40"/>
      <c r="L127" s="40"/>
      <c r="M127" s="41"/>
      <c r="N127" s="2"/>
      <c r="V127" s="50"/>
    </row>
    <row r="128" spans="1:22" ht="21" thickBot="1" x14ac:dyDescent="0.3">
      <c r="A128" s="291"/>
      <c r="B128" s="75" t="s">
        <v>30</v>
      </c>
      <c r="C128" s="75" t="s">
        <v>32</v>
      </c>
      <c r="D128" s="75" t="s">
        <v>17</v>
      </c>
      <c r="E128" s="298" t="s">
        <v>34</v>
      </c>
      <c r="F128" s="298"/>
      <c r="G128" s="299"/>
      <c r="H128" s="300"/>
      <c r="I128" s="301"/>
      <c r="J128" s="12" t="s">
        <v>38</v>
      </c>
      <c r="K128" s="13"/>
      <c r="L128" s="13"/>
      <c r="M128" s="14"/>
      <c r="N128" s="2"/>
      <c r="V128" s="50"/>
    </row>
    <row r="129" spans="1:22" ht="13.8" thickBot="1" x14ac:dyDescent="0.3">
      <c r="A129" s="292"/>
      <c r="B129" s="8"/>
      <c r="C129" s="8"/>
      <c r="D129" s="9"/>
      <c r="E129" s="10" t="s">
        <v>2</v>
      </c>
      <c r="F129" s="11"/>
      <c r="G129" s="302"/>
      <c r="H129" s="303"/>
      <c r="I129" s="304"/>
      <c r="J129" s="12" t="s">
        <v>39</v>
      </c>
      <c r="K129" s="13"/>
      <c r="L129" s="13"/>
      <c r="M129" s="14"/>
      <c r="N129" s="2"/>
      <c r="V129" s="50"/>
    </row>
    <row r="130" spans="1:22" ht="21.6" thickTop="1" thickBot="1" x14ac:dyDescent="0.3">
      <c r="A130" s="290">
        <f t="shared" ref="A130" si="25">A126+1</f>
        <v>29</v>
      </c>
      <c r="B130" s="74" t="s">
        <v>29</v>
      </c>
      <c r="C130" s="74" t="s">
        <v>31</v>
      </c>
      <c r="D130" s="74" t="s">
        <v>18</v>
      </c>
      <c r="E130" s="293" t="s">
        <v>33</v>
      </c>
      <c r="F130" s="293"/>
      <c r="G130" s="293" t="s">
        <v>24</v>
      </c>
      <c r="H130" s="294"/>
      <c r="I130" s="45"/>
      <c r="J130" s="42" t="s">
        <v>0</v>
      </c>
      <c r="K130" s="43"/>
      <c r="L130" s="43"/>
      <c r="M130" s="44"/>
      <c r="N130" s="2"/>
      <c r="V130" s="50"/>
    </row>
    <row r="131" spans="1:22" ht="13.8" thickBot="1" x14ac:dyDescent="0.3">
      <c r="A131" s="291"/>
      <c r="B131" s="7"/>
      <c r="C131" s="7"/>
      <c r="D131" s="4"/>
      <c r="E131" s="7"/>
      <c r="F131" s="7"/>
      <c r="G131" s="295"/>
      <c r="H131" s="296"/>
      <c r="I131" s="297"/>
      <c r="J131" s="40" t="s">
        <v>37</v>
      </c>
      <c r="K131" s="40"/>
      <c r="L131" s="40"/>
      <c r="M131" s="41"/>
      <c r="N131" s="2"/>
      <c r="V131" s="50"/>
    </row>
    <row r="132" spans="1:22" ht="21" thickBot="1" x14ac:dyDescent="0.3">
      <c r="A132" s="291"/>
      <c r="B132" s="75" t="s">
        <v>30</v>
      </c>
      <c r="C132" s="75" t="s">
        <v>32</v>
      </c>
      <c r="D132" s="75" t="s">
        <v>17</v>
      </c>
      <c r="E132" s="298" t="s">
        <v>34</v>
      </c>
      <c r="F132" s="298"/>
      <c r="G132" s="299"/>
      <c r="H132" s="300"/>
      <c r="I132" s="301"/>
      <c r="J132" s="12" t="s">
        <v>38</v>
      </c>
      <c r="K132" s="13"/>
      <c r="L132" s="13"/>
      <c r="M132" s="14"/>
      <c r="N132" s="2"/>
      <c r="V132" s="50"/>
    </row>
    <row r="133" spans="1:22" ht="13.8" thickBot="1" x14ac:dyDescent="0.3">
      <c r="A133" s="292"/>
      <c r="B133" s="8"/>
      <c r="C133" s="8"/>
      <c r="D133" s="9"/>
      <c r="E133" s="10" t="s">
        <v>2</v>
      </c>
      <c r="F133" s="11"/>
      <c r="G133" s="302"/>
      <c r="H133" s="303"/>
      <c r="I133" s="304"/>
      <c r="J133" s="12" t="s">
        <v>39</v>
      </c>
      <c r="K133" s="13"/>
      <c r="L133" s="13"/>
      <c r="M133" s="14"/>
      <c r="N133" s="2"/>
      <c r="V133" s="50"/>
    </row>
    <row r="134" spans="1:22" ht="21.6" thickTop="1" thickBot="1" x14ac:dyDescent="0.3">
      <c r="A134" s="290">
        <f t="shared" ref="A134" si="26">A130+1</f>
        <v>30</v>
      </c>
      <c r="B134" s="74" t="s">
        <v>29</v>
      </c>
      <c r="C134" s="74" t="s">
        <v>31</v>
      </c>
      <c r="D134" s="74" t="s">
        <v>18</v>
      </c>
      <c r="E134" s="293" t="s">
        <v>33</v>
      </c>
      <c r="F134" s="293"/>
      <c r="G134" s="293" t="s">
        <v>24</v>
      </c>
      <c r="H134" s="294"/>
      <c r="I134" s="45"/>
      <c r="J134" s="42" t="s">
        <v>0</v>
      </c>
      <c r="K134" s="43"/>
      <c r="L134" s="43"/>
      <c r="M134" s="44"/>
      <c r="N134" s="2"/>
      <c r="V134" s="50"/>
    </row>
    <row r="135" spans="1:22" ht="13.8" thickBot="1" x14ac:dyDescent="0.3">
      <c r="A135" s="291"/>
      <c r="B135" s="7"/>
      <c r="C135" s="7"/>
      <c r="D135" s="4"/>
      <c r="E135" s="7"/>
      <c r="F135" s="7"/>
      <c r="G135" s="295"/>
      <c r="H135" s="296"/>
      <c r="I135" s="297"/>
      <c r="J135" s="40" t="s">
        <v>37</v>
      </c>
      <c r="K135" s="40"/>
      <c r="L135" s="40"/>
      <c r="M135" s="41"/>
      <c r="N135" s="2"/>
      <c r="V135" s="50"/>
    </row>
    <row r="136" spans="1:22" ht="21" thickBot="1" x14ac:dyDescent="0.3">
      <c r="A136" s="291"/>
      <c r="B136" s="75" t="s">
        <v>30</v>
      </c>
      <c r="C136" s="75" t="s">
        <v>32</v>
      </c>
      <c r="D136" s="75" t="s">
        <v>17</v>
      </c>
      <c r="E136" s="298" t="s">
        <v>34</v>
      </c>
      <c r="F136" s="298"/>
      <c r="G136" s="299"/>
      <c r="H136" s="300"/>
      <c r="I136" s="301"/>
      <c r="J136" s="12" t="s">
        <v>38</v>
      </c>
      <c r="K136" s="13"/>
      <c r="L136" s="13"/>
      <c r="M136" s="14"/>
      <c r="N136" s="2"/>
      <c r="V136" s="50"/>
    </row>
    <row r="137" spans="1:22" ht="13.8" thickBot="1" x14ac:dyDescent="0.3">
      <c r="A137" s="292"/>
      <c r="B137" s="8"/>
      <c r="C137" s="8"/>
      <c r="D137" s="9"/>
      <c r="E137" s="10" t="s">
        <v>2</v>
      </c>
      <c r="F137" s="11"/>
      <c r="G137" s="302"/>
      <c r="H137" s="303"/>
      <c r="I137" s="304"/>
      <c r="J137" s="12" t="s">
        <v>39</v>
      </c>
      <c r="K137" s="13"/>
      <c r="L137" s="13"/>
      <c r="M137" s="14"/>
      <c r="N137" s="2"/>
      <c r="V137" s="50"/>
    </row>
    <row r="138" spans="1:22" ht="21.6" thickTop="1" thickBot="1" x14ac:dyDescent="0.3">
      <c r="A138" s="290">
        <f t="shared" ref="A138" si="27">A134+1</f>
        <v>31</v>
      </c>
      <c r="B138" s="74" t="s">
        <v>29</v>
      </c>
      <c r="C138" s="74" t="s">
        <v>31</v>
      </c>
      <c r="D138" s="74" t="s">
        <v>18</v>
      </c>
      <c r="E138" s="293" t="s">
        <v>33</v>
      </c>
      <c r="F138" s="293"/>
      <c r="G138" s="293" t="s">
        <v>24</v>
      </c>
      <c r="H138" s="294"/>
      <c r="I138" s="45"/>
      <c r="J138" s="42" t="s">
        <v>0</v>
      </c>
      <c r="K138" s="43"/>
      <c r="L138" s="43"/>
      <c r="M138" s="44"/>
      <c r="N138" s="2"/>
      <c r="V138" s="50"/>
    </row>
    <row r="139" spans="1:22" ht="13.8" thickBot="1" x14ac:dyDescent="0.3">
      <c r="A139" s="291"/>
      <c r="B139" s="7"/>
      <c r="C139" s="7"/>
      <c r="D139" s="4"/>
      <c r="E139" s="7"/>
      <c r="F139" s="7"/>
      <c r="G139" s="295"/>
      <c r="H139" s="296"/>
      <c r="I139" s="297"/>
      <c r="J139" s="40" t="s">
        <v>37</v>
      </c>
      <c r="K139" s="40"/>
      <c r="L139" s="40"/>
      <c r="M139" s="41"/>
      <c r="N139" s="2"/>
      <c r="V139" s="50"/>
    </row>
    <row r="140" spans="1:22" ht="21" thickBot="1" x14ac:dyDescent="0.3">
      <c r="A140" s="291"/>
      <c r="B140" s="75" t="s">
        <v>30</v>
      </c>
      <c r="C140" s="75" t="s">
        <v>32</v>
      </c>
      <c r="D140" s="75" t="s">
        <v>17</v>
      </c>
      <c r="E140" s="298" t="s">
        <v>34</v>
      </c>
      <c r="F140" s="298"/>
      <c r="G140" s="299"/>
      <c r="H140" s="300"/>
      <c r="I140" s="301"/>
      <c r="J140" s="12" t="s">
        <v>38</v>
      </c>
      <c r="K140" s="13"/>
      <c r="L140" s="13"/>
      <c r="M140" s="14"/>
      <c r="N140" s="2"/>
      <c r="V140" s="50"/>
    </row>
    <row r="141" spans="1:22" ht="13.8" thickBot="1" x14ac:dyDescent="0.3">
      <c r="A141" s="292"/>
      <c r="B141" s="8"/>
      <c r="C141" s="8"/>
      <c r="D141" s="9"/>
      <c r="E141" s="10" t="s">
        <v>2</v>
      </c>
      <c r="F141" s="11"/>
      <c r="G141" s="302"/>
      <c r="H141" s="303"/>
      <c r="I141" s="304"/>
      <c r="J141" s="12" t="s">
        <v>39</v>
      </c>
      <c r="K141" s="13"/>
      <c r="L141" s="13"/>
      <c r="M141" s="14"/>
      <c r="N141" s="2"/>
      <c r="V141" s="50"/>
    </row>
    <row r="142" spans="1:22" ht="21.6" thickTop="1" thickBot="1" x14ac:dyDescent="0.3">
      <c r="A142" s="290">
        <f t="shared" ref="A142" si="28">A138+1</f>
        <v>32</v>
      </c>
      <c r="B142" s="74" t="s">
        <v>29</v>
      </c>
      <c r="C142" s="74" t="s">
        <v>31</v>
      </c>
      <c r="D142" s="74" t="s">
        <v>18</v>
      </c>
      <c r="E142" s="293" t="s">
        <v>33</v>
      </c>
      <c r="F142" s="293"/>
      <c r="G142" s="293" t="s">
        <v>24</v>
      </c>
      <c r="H142" s="294"/>
      <c r="I142" s="45"/>
      <c r="J142" s="42" t="s">
        <v>0</v>
      </c>
      <c r="K142" s="43"/>
      <c r="L142" s="43"/>
      <c r="M142" s="44"/>
      <c r="N142" s="2"/>
      <c r="V142" s="50"/>
    </row>
    <row r="143" spans="1:22" ht="13.8" thickBot="1" x14ac:dyDescent="0.3">
      <c r="A143" s="291"/>
      <c r="B143" s="7"/>
      <c r="C143" s="7"/>
      <c r="D143" s="4"/>
      <c r="E143" s="7"/>
      <c r="F143" s="7"/>
      <c r="G143" s="295"/>
      <c r="H143" s="296"/>
      <c r="I143" s="297"/>
      <c r="J143" s="40" t="s">
        <v>37</v>
      </c>
      <c r="K143" s="40"/>
      <c r="L143" s="40"/>
      <c r="M143" s="41"/>
      <c r="N143" s="2"/>
      <c r="V143" s="50"/>
    </row>
    <row r="144" spans="1:22" ht="21" thickBot="1" x14ac:dyDescent="0.3">
      <c r="A144" s="291"/>
      <c r="B144" s="75" t="s">
        <v>30</v>
      </c>
      <c r="C144" s="75" t="s">
        <v>32</v>
      </c>
      <c r="D144" s="75" t="s">
        <v>17</v>
      </c>
      <c r="E144" s="298" t="s">
        <v>34</v>
      </c>
      <c r="F144" s="298"/>
      <c r="G144" s="299"/>
      <c r="H144" s="300"/>
      <c r="I144" s="301"/>
      <c r="J144" s="12" t="s">
        <v>38</v>
      </c>
      <c r="K144" s="13"/>
      <c r="L144" s="13"/>
      <c r="M144" s="14"/>
      <c r="N144" s="2"/>
      <c r="V144" s="50"/>
    </row>
    <row r="145" spans="1:22" ht="13.8" thickBot="1" x14ac:dyDescent="0.3">
      <c r="A145" s="292"/>
      <c r="B145" s="8"/>
      <c r="C145" s="8"/>
      <c r="D145" s="9"/>
      <c r="E145" s="10" t="s">
        <v>2</v>
      </c>
      <c r="F145" s="11"/>
      <c r="G145" s="302"/>
      <c r="H145" s="303"/>
      <c r="I145" s="304"/>
      <c r="J145" s="12" t="s">
        <v>39</v>
      </c>
      <c r="K145" s="13"/>
      <c r="L145" s="13"/>
      <c r="M145" s="14"/>
      <c r="N145" s="2"/>
      <c r="V145" s="50"/>
    </row>
    <row r="146" spans="1:22" ht="21.6" thickTop="1" thickBot="1" x14ac:dyDescent="0.3">
      <c r="A146" s="290">
        <f t="shared" ref="A146" si="29">A142+1</f>
        <v>33</v>
      </c>
      <c r="B146" s="74" t="s">
        <v>29</v>
      </c>
      <c r="C146" s="74" t="s">
        <v>31</v>
      </c>
      <c r="D146" s="74" t="s">
        <v>18</v>
      </c>
      <c r="E146" s="293" t="s">
        <v>33</v>
      </c>
      <c r="F146" s="293"/>
      <c r="G146" s="293" t="s">
        <v>24</v>
      </c>
      <c r="H146" s="294"/>
      <c r="I146" s="45"/>
      <c r="J146" s="42" t="s">
        <v>0</v>
      </c>
      <c r="K146" s="43"/>
      <c r="L146" s="43"/>
      <c r="M146" s="44"/>
      <c r="N146" s="2"/>
      <c r="V146" s="50"/>
    </row>
    <row r="147" spans="1:22" ht="13.8" thickBot="1" x14ac:dyDescent="0.3">
      <c r="A147" s="291"/>
      <c r="B147" s="7"/>
      <c r="C147" s="7"/>
      <c r="D147" s="4"/>
      <c r="E147" s="7"/>
      <c r="F147" s="7"/>
      <c r="G147" s="295"/>
      <c r="H147" s="296"/>
      <c r="I147" s="297"/>
      <c r="J147" s="40" t="s">
        <v>37</v>
      </c>
      <c r="K147" s="40"/>
      <c r="L147" s="40"/>
      <c r="M147" s="41"/>
      <c r="N147" s="2"/>
      <c r="V147" s="50"/>
    </row>
    <row r="148" spans="1:22" ht="21" thickBot="1" x14ac:dyDescent="0.3">
      <c r="A148" s="291"/>
      <c r="B148" s="75" t="s">
        <v>30</v>
      </c>
      <c r="C148" s="75" t="s">
        <v>32</v>
      </c>
      <c r="D148" s="75" t="s">
        <v>17</v>
      </c>
      <c r="E148" s="298" t="s">
        <v>34</v>
      </c>
      <c r="F148" s="298"/>
      <c r="G148" s="299"/>
      <c r="H148" s="300"/>
      <c r="I148" s="301"/>
      <c r="J148" s="12" t="s">
        <v>38</v>
      </c>
      <c r="K148" s="13"/>
      <c r="L148" s="13"/>
      <c r="M148" s="14"/>
      <c r="N148" s="2"/>
      <c r="V148" s="50"/>
    </row>
    <row r="149" spans="1:22" ht="13.8" thickBot="1" x14ac:dyDescent="0.3">
      <c r="A149" s="292"/>
      <c r="B149" s="8"/>
      <c r="C149" s="8"/>
      <c r="D149" s="9"/>
      <c r="E149" s="10" t="s">
        <v>2</v>
      </c>
      <c r="F149" s="11"/>
      <c r="G149" s="302"/>
      <c r="H149" s="303"/>
      <c r="I149" s="304"/>
      <c r="J149" s="12" t="s">
        <v>39</v>
      </c>
      <c r="K149" s="13"/>
      <c r="L149" s="13"/>
      <c r="M149" s="14"/>
      <c r="N149" s="2"/>
      <c r="V149" s="50"/>
    </row>
    <row r="150" spans="1:22" ht="21.6" thickTop="1" thickBot="1" x14ac:dyDescent="0.3">
      <c r="A150" s="290">
        <f t="shared" ref="A150" si="30">A146+1</f>
        <v>34</v>
      </c>
      <c r="B150" s="74" t="s">
        <v>29</v>
      </c>
      <c r="C150" s="74" t="s">
        <v>31</v>
      </c>
      <c r="D150" s="74" t="s">
        <v>18</v>
      </c>
      <c r="E150" s="293" t="s">
        <v>33</v>
      </c>
      <c r="F150" s="293"/>
      <c r="G150" s="293" t="s">
        <v>24</v>
      </c>
      <c r="H150" s="294"/>
      <c r="I150" s="45"/>
      <c r="J150" s="42" t="s">
        <v>0</v>
      </c>
      <c r="K150" s="43"/>
      <c r="L150" s="43"/>
      <c r="M150" s="44"/>
      <c r="N150" s="2"/>
      <c r="V150" s="50"/>
    </row>
    <row r="151" spans="1:22" ht="13.8" thickBot="1" x14ac:dyDescent="0.3">
      <c r="A151" s="291"/>
      <c r="B151" s="7"/>
      <c r="C151" s="7"/>
      <c r="D151" s="4"/>
      <c r="E151" s="7"/>
      <c r="F151" s="7"/>
      <c r="G151" s="295"/>
      <c r="H151" s="296"/>
      <c r="I151" s="297"/>
      <c r="J151" s="40" t="s">
        <v>37</v>
      </c>
      <c r="K151" s="40"/>
      <c r="L151" s="40"/>
      <c r="M151" s="41"/>
      <c r="N151" s="2"/>
      <c r="V151" s="50"/>
    </row>
    <row r="152" spans="1:22" ht="21" thickBot="1" x14ac:dyDescent="0.3">
      <c r="A152" s="291"/>
      <c r="B152" s="75" t="s">
        <v>30</v>
      </c>
      <c r="C152" s="75" t="s">
        <v>32</v>
      </c>
      <c r="D152" s="75" t="s">
        <v>17</v>
      </c>
      <c r="E152" s="298" t="s">
        <v>34</v>
      </c>
      <c r="F152" s="298"/>
      <c r="G152" s="299"/>
      <c r="H152" s="300"/>
      <c r="I152" s="301"/>
      <c r="J152" s="12" t="s">
        <v>38</v>
      </c>
      <c r="K152" s="13"/>
      <c r="L152" s="13"/>
      <c r="M152" s="14"/>
      <c r="N152" s="2"/>
      <c r="V152" s="50"/>
    </row>
    <row r="153" spans="1:22" ht="13.8" thickBot="1" x14ac:dyDescent="0.3">
      <c r="A153" s="292"/>
      <c r="B153" s="8"/>
      <c r="C153" s="8"/>
      <c r="D153" s="9"/>
      <c r="E153" s="10" t="s">
        <v>2</v>
      </c>
      <c r="F153" s="11"/>
      <c r="G153" s="302"/>
      <c r="H153" s="303"/>
      <c r="I153" s="304"/>
      <c r="J153" s="12" t="s">
        <v>39</v>
      </c>
      <c r="K153" s="13"/>
      <c r="L153" s="13"/>
      <c r="M153" s="14"/>
      <c r="N153" s="2"/>
      <c r="V153" s="50"/>
    </row>
    <row r="154" spans="1:22" ht="21.6" thickTop="1" thickBot="1" x14ac:dyDescent="0.3">
      <c r="A154" s="290">
        <f t="shared" ref="A154" si="31">A150+1</f>
        <v>35</v>
      </c>
      <c r="B154" s="74" t="s">
        <v>29</v>
      </c>
      <c r="C154" s="74" t="s">
        <v>31</v>
      </c>
      <c r="D154" s="74" t="s">
        <v>18</v>
      </c>
      <c r="E154" s="293" t="s">
        <v>33</v>
      </c>
      <c r="F154" s="293"/>
      <c r="G154" s="293" t="s">
        <v>24</v>
      </c>
      <c r="H154" s="294"/>
      <c r="I154" s="45"/>
      <c r="J154" s="42" t="s">
        <v>0</v>
      </c>
      <c r="K154" s="43"/>
      <c r="L154" s="43"/>
      <c r="M154" s="44"/>
      <c r="N154" s="2"/>
      <c r="V154" s="50"/>
    </row>
    <row r="155" spans="1:22" ht="13.8" thickBot="1" x14ac:dyDescent="0.3">
      <c r="A155" s="291"/>
      <c r="B155" s="7"/>
      <c r="C155" s="7"/>
      <c r="D155" s="4"/>
      <c r="E155" s="7"/>
      <c r="F155" s="7"/>
      <c r="G155" s="295"/>
      <c r="H155" s="296"/>
      <c r="I155" s="297"/>
      <c r="J155" s="40" t="s">
        <v>37</v>
      </c>
      <c r="K155" s="40"/>
      <c r="L155" s="40"/>
      <c r="M155" s="41"/>
      <c r="N155" s="2"/>
      <c r="V155" s="50"/>
    </row>
    <row r="156" spans="1:22" ht="21" thickBot="1" x14ac:dyDescent="0.3">
      <c r="A156" s="291"/>
      <c r="B156" s="75" t="s">
        <v>30</v>
      </c>
      <c r="C156" s="75" t="s">
        <v>32</v>
      </c>
      <c r="D156" s="75" t="s">
        <v>17</v>
      </c>
      <c r="E156" s="298" t="s">
        <v>34</v>
      </c>
      <c r="F156" s="298"/>
      <c r="G156" s="299"/>
      <c r="H156" s="300"/>
      <c r="I156" s="301"/>
      <c r="J156" s="12" t="s">
        <v>38</v>
      </c>
      <c r="K156" s="13"/>
      <c r="L156" s="13"/>
      <c r="M156" s="14"/>
      <c r="N156" s="2"/>
      <c r="V156" s="50"/>
    </row>
    <row r="157" spans="1:22" ht="13.8" thickBot="1" x14ac:dyDescent="0.3">
      <c r="A157" s="292"/>
      <c r="B157" s="8"/>
      <c r="C157" s="8"/>
      <c r="D157" s="9"/>
      <c r="E157" s="10" t="s">
        <v>2</v>
      </c>
      <c r="F157" s="11"/>
      <c r="G157" s="302"/>
      <c r="H157" s="303"/>
      <c r="I157" s="304"/>
      <c r="J157" s="12" t="s">
        <v>39</v>
      </c>
      <c r="K157" s="13"/>
      <c r="L157" s="13"/>
      <c r="M157" s="14"/>
      <c r="N157" s="2"/>
      <c r="V157" s="50"/>
    </row>
    <row r="158" spans="1:22" ht="21.6" thickTop="1" thickBot="1" x14ac:dyDescent="0.3">
      <c r="A158" s="290">
        <f t="shared" ref="A158" si="32">A154+1</f>
        <v>36</v>
      </c>
      <c r="B158" s="74" t="s">
        <v>29</v>
      </c>
      <c r="C158" s="74" t="s">
        <v>31</v>
      </c>
      <c r="D158" s="74" t="s">
        <v>18</v>
      </c>
      <c r="E158" s="293" t="s">
        <v>33</v>
      </c>
      <c r="F158" s="293"/>
      <c r="G158" s="293" t="s">
        <v>24</v>
      </c>
      <c r="H158" s="294"/>
      <c r="I158" s="45"/>
      <c r="J158" s="42" t="s">
        <v>0</v>
      </c>
      <c r="K158" s="43"/>
      <c r="L158" s="43"/>
      <c r="M158" s="44"/>
      <c r="N158" s="2"/>
      <c r="V158" s="50"/>
    </row>
    <row r="159" spans="1:22" ht="13.8" thickBot="1" x14ac:dyDescent="0.3">
      <c r="A159" s="291"/>
      <c r="B159" s="7"/>
      <c r="C159" s="7"/>
      <c r="D159" s="4"/>
      <c r="E159" s="7"/>
      <c r="F159" s="7"/>
      <c r="G159" s="295"/>
      <c r="H159" s="296"/>
      <c r="I159" s="297"/>
      <c r="J159" s="40" t="s">
        <v>37</v>
      </c>
      <c r="K159" s="40"/>
      <c r="L159" s="40"/>
      <c r="M159" s="41"/>
      <c r="N159" s="2"/>
      <c r="V159" s="50"/>
    </row>
    <row r="160" spans="1:22" ht="21" thickBot="1" x14ac:dyDescent="0.3">
      <c r="A160" s="291"/>
      <c r="B160" s="75" t="s">
        <v>30</v>
      </c>
      <c r="C160" s="75" t="s">
        <v>32</v>
      </c>
      <c r="D160" s="75" t="s">
        <v>17</v>
      </c>
      <c r="E160" s="298" t="s">
        <v>34</v>
      </c>
      <c r="F160" s="298"/>
      <c r="G160" s="299"/>
      <c r="H160" s="300"/>
      <c r="I160" s="301"/>
      <c r="J160" s="12" t="s">
        <v>38</v>
      </c>
      <c r="K160" s="13"/>
      <c r="L160" s="13"/>
      <c r="M160" s="14"/>
      <c r="N160" s="2"/>
      <c r="V160" s="50"/>
    </row>
    <row r="161" spans="1:22" ht="13.8" thickBot="1" x14ac:dyDescent="0.3">
      <c r="A161" s="292"/>
      <c r="B161" s="8"/>
      <c r="C161" s="8"/>
      <c r="D161" s="9"/>
      <c r="E161" s="10" t="s">
        <v>2</v>
      </c>
      <c r="F161" s="11"/>
      <c r="G161" s="302"/>
      <c r="H161" s="303"/>
      <c r="I161" s="304"/>
      <c r="J161" s="12" t="s">
        <v>39</v>
      </c>
      <c r="K161" s="13"/>
      <c r="L161" s="13"/>
      <c r="M161" s="14"/>
      <c r="N161" s="2"/>
      <c r="V161" s="50"/>
    </row>
    <row r="162" spans="1:22" ht="21.6" thickTop="1" thickBot="1" x14ac:dyDescent="0.3">
      <c r="A162" s="290">
        <f t="shared" ref="A162" si="33">A158+1</f>
        <v>37</v>
      </c>
      <c r="B162" s="74" t="s">
        <v>29</v>
      </c>
      <c r="C162" s="74" t="s">
        <v>31</v>
      </c>
      <c r="D162" s="74" t="s">
        <v>18</v>
      </c>
      <c r="E162" s="293" t="s">
        <v>33</v>
      </c>
      <c r="F162" s="293"/>
      <c r="G162" s="293" t="s">
        <v>24</v>
      </c>
      <c r="H162" s="294"/>
      <c r="I162" s="45"/>
      <c r="J162" s="42" t="s">
        <v>0</v>
      </c>
      <c r="K162" s="43"/>
      <c r="L162" s="43"/>
      <c r="M162" s="44"/>
      <c r="N162" s="2"/>
      <c r="V162" s="50"/>
    </row>
    <row r="163" spans="1:22" ht="13.8" thickBot="1" x14ac:dyDescent="0.3">
      <c r="A163" s="291"/>
      <c r="B163" s="7"/>
      <c r="C163" s="7"/>
      <c r="D163" s="4"/>
      <c r="E163" s="7"/>
      <c r="F163" s="7"/>
      <c r="G163" s="295"/>
      <c r="H163" s="296"/>
      <c r="I163" s="297"/>
      <c r="J163" s="40" t="s">
        <v>37</v>
      </c>
      <c r="K163" s="40"/>
      <c r="L163" s="40"/>
      <c r="M163" s="41"/>
      <c r="N163" s="2"/>
      <c r="V163" s="50"/>
    </row>
    <row r="164" spans="1:22" ht="21" thickBot="1" x14ac:dyDescent="0.3">
      <c r="A164" s="291"/>
      <c r="B164" s="75" t="s">
        <v>30</v>
      </c>
      <c r="C164" s="75" t="s">
        <v>32</v>
      </c>
      <c r="D164" s="75" t="s">
        <v>17</v>
      </c>
      <c r="E164" s="298" t="s">
        <v>34</v>
      </c>
      <c r="F164" s="298"/>
      <c r="G164" s="299"/>
      <c r="H164" s="300"/>
      <c r="I164" s="301"/>
      <c r="J164" s="12" t="s">
        <v>38</v>
      </c>
      <c r="K164" s="13"/>
      <c r="L164" s="13"/>
      <c r="M164" s="14"/>
      <c r="N164" s="2"/>
      <c r="V164" s="50"/>
    </row>
    <row r="165" spans="1:22" ht="13.8" thickBot="1" x14ac:dyDescent="0.3">
      <c r="A165" s="292"/>
      <c r="B165" s="8"/>
      <c r="C165" s="8"/>
      <c r="D165" s="9"/>
      <c r="E165" s="10" t="s">
        <v>2</v>
      </c>
      <c r="F165" s="11"/>
      <c r="G165" s="302"/>
      <c r="H165" s="303"/>
      <c r="I165" s="304"/>
      <c r="J165" s="12" t="s">
        <v>39</v>
      </c>
      <c r="K165" s="13"/>
      <c r="L165" s="13"/>
      <c r="M165" s="14"/>
      <c r="N165" s="2"/>
      <c r="V165" s="50"/>
    </row>
    <row r="166" spans="1:22" ht="21.6" thickTop="1" thickBot="1" x14ac:dyDescent="0.3">
      <c r="A166" s="290">
        <f t="shared" ref="A166" si="34">A162+1</f>
        <v>38</v>
      </c>
      <c r="B166" s="74" t="s">
        <v>29</v>
      </c>
      <c r="C166" s="74" t="s">
        <v>31</v>
      </c>
      <c r="D166" s="74" t="s">
        <v>18</v>
      </c>
      <c r="E166" s="293" t="s">
        <v>33</v>
      </c>
      <c r="F166" s="293"/>
      <c r="G166" s="293" t="s">
        <v>24</v>
      </c>
      <c r="H166" s="294"/>
      <c r="I166" s="45"/>
      <c r="J166" s="42" t="s">
        <v>0</v>
      </c>
      <c r="K166" s="43"/>
      <c r="L166" s="43"/>
      <c r="M166" s="44"/>
      <c r="N166" s="2"/>
      <c r="V166" s="50"/>
    </row>
    <row r="167" spans="1:22" ht="13.8" thickBot="1" x14ac:dyDescent="0.3">
      <c r="A167" s="291"/>
      <c r="B167" s="7"/>
      <c r="C167" s="7"/>
      <c r="D167" s="4"/>
      <c r="E167" s="7"/>
      <c r="F167" s="7"/>
      <c r="G167" s="295"/>
      <c r="H167" s="296"/>
      <c r="I167" s="297"/>
      <c r="J167" s="40" t="s">
        <v>37</v>
      </c>
      <c r="K167" s="40"/>
      <c r="L167" s="40"/>
      <c r="M167" s="41"/>
      <c r="N167" s="2"/>
      <c r="V167" s="50"/>
    </row>
    <row r="168" spans="1:22" ht="21" thickBot="1" x14ac:dyDescent="0.3">
      <c r="A168" s="291"/>
      <c r="B168" s="75" t="s">
        <v>30</v>
      </c>
      <c r="C168" s="75" t="s">
        <v>32</v>
      </c>
      <c r="D168" s="75" t="s">
        <v>17</v>
      </c>
      <c r="E168" s="298" t="s">
        <v>34</v>
      </c>
      <c r="F168" s="298"/>
      <c r="G168" s="299"/>
      <c r="H168" s="300"/>
      <c r="I168" s="301"/>
      <c r="J168" s="12" t="s">
        <v>38</v>
      </c>
      <c r="K168" s="13"/>
      <c r="L168" s="13"/>
      <c r="M168" s="14"/>
      <c r="N168" s="2"/>
      <c r="V168" s="50"/>
    </row>
    <row r="169" spans="1:22" ht="13.8" thickBot="1" x14ac:dyDescent="0.3">
      <c r="A169" s="292"/>
      <c r="B169" s="8"/>
      <c r="C169" s="8"/>
      <c r="D169" s="9"/>
      <c r="E169" s="10" t="s">
        <v>2</v>
      </c>
      <c r="F169" s="11"/>
      <c r="G169" s="302"/>
      <c r="H169" s="303"/>
      <c r="I169" s="304"/>
      <c r="J169" s="12" t="s">
        <v>39</v>
      </c>
      <c r="K169" s="13"/>
      <c r="L169" s="13"/>
      <c r="M169" s="14"/>
      <c r="N169" s="2"/>
      <c r="V169" s="50"/>
    </row>
    <row r="170" spans="1:22" ht="21.6" thickTop="1" thickBot="1" x14ac:dyDescent="0.3">
      <c r="A170" s="290">
        <f t="shared" ref="A170" si="35">A166+1</f>
        <v>39</v>
      </c>
      <c r="B170" s="74" t="s">
        <v>29</v>
      </c>
      <c r="C170" s="74" t="s">
        <v>31</v>
      </c>
      <c r="D170" s="74" t="s">
        <v>18</v>
      </c>
      <c r="E170" s="293" t="s">
        <v>33</v>
      </c>
      <c r="F170" s="293"/>
      <c r="G170" s="293" t="s">
        <v>24</v>
      </c>
      <c r="H170" s="294"/>
      <c r="I170" s="45"/>
      <c r="J170" s="42" t="s">
        <v>0</v>
      </c>
      <c r="K170" s="43"/>
      <c r="L170" s="43"/>
      <c r="M170" s="44"/>
      <c r="N170" s="2"/>
      <c r="V170" s="50"/>
    </row>
    <row r="171" spans="1:22" ht="13.8" thickBot="1" x14ac:dyDescent="0.3">
      <c r="A171" s="291"/>
      <c r="B171" s="7"/>
      <c r="C171" s="7"/>
      <c r="D171" s="4"/>
      <c r="E171" s="7"/>
      <c r="F171" s="7"/>
      <c r="G171" s="295"/>
      <c r="H171" s="296"/>
      <c r="I171" s="297"/>
      <c r="J171" s="40" t="s">
        <v>37</v>
      </c>
      <c r="K171" s="40"/>
      <c r="L171" s="40"/>
      <c r="M171" s="41"/>
      <c r="N171" s="2"/>
      <c r="V171" s="50"/>
    </row>
    <row r="172" spans="1:22" ht="21" thickBot="1" x14ac:dyDescent="0.3">
      <c r="A172" s="291"/>
      <c r="B172" s="75" t="s">
        <v>30</v>
      </c>
      <c r="C172" s="75" t="s">
        <v>32</v>
      </c>
      <c r="D172" s="75" t="s">
        <v>17</v>
      </c>
      <c r="E172" s="298" t="s">
        <v>34</v>
      </c>
      <c r="F172" s="298"/>
      <c r="G172" s="299"/>
      <c r="H172" s="300"/>
      <c r="I172" s="301"/>
      <c r="J172" s="12" t="s">
        <v>38</v>
      </c>
      <c r="K172" s="13"/>
      <c r="L172" s="13"/>
      <c r="M172" s="14"/>
      <c r="N172" s="2"/>
      <c r="V172" s="50"/>
    </row>
    <row r="173" spans="1:22" ht="13.8" thickBot="1" x14ac:dyDescent="0.3">
      <c r="A173" s="292"/>
      <c r="B173" s="8"/>
      <c r="C173" s="8"/>
      <c r="D173" s="9"/>
      <c r="E173" s="10" t="s">
        <v>2</v>
      </c>
      <c r="F173" s="11"/>
      <c r="G173" s="302"/>
      <c r="H173" s="303"/>
      <c r="I173" s="304"/>
      <c r="J173" s="12" t="s">
        <v>39</v>
      </c>
      <c r="K173" s="13"/>
      <c r="L173" s="13"/>
      <c r="M173" s="14"/>
      <c r="N173" s="2"/>
      <c r="V173" s="50"/>
    </row>
    <row r="174" spans="1:22" ht="21.6" thickTop="1" thickBot="1" x14ac:dyDescent="0.3">
      <c r="A174" s="290">
        <f t="shared" ref="A174" si="36">A170+1</f>
        <v>40</v>
      </c>
      <c r="B174" s="74" t="s">
        <v>29</v>
      </c>
      <c r="C174" s="74" t="s">
        <v>31</v>
      </c>
      <c r="D174" s="74" t="s">
        <v>18</v>
      </c>
      <c r="E174" s="293" t="s">
        <v>33</v>
      </c>
      <c r="F174" s="293"/>
      <c r="G174" s="293" t="s">
        <v>24</v>
      </c>
      <c r="H174" s="294"/>
      <c r="I174" s="45"/>
      <c r="J174" s="42" t="s">
        <v>0</v>
      </c>
      <c r="K174" s="43"/>
      <c r="L174" s="43"/>
      <c r="M174" s="44"/>
      <c r="N174" s="2"/>
      <c r="V174" s="50"/>
    </row>
    <row r="175" spans="1:22" ht="13.8" thickBot="1" x14ac:dyDescent="0.3">
      <c r="A175" s="291"/>
      <c r="B175" s="7"/>
      <c r="C175" s="7"/>
      <c r="D175" s="4"/>
      <c r="E175" s="7"/>
      <c r="F175" s="7"/>
      <c r="G175" s="295"/>
      <c r="H175" s="296"/>
      <c r="I175" s="297"/>
      <c r="J175" s="40" t="s">
        <v>37</v>
      </c>
      <c r="K175" s="40"/>
      <c r="L175" s="40"/>
      <c r="M175" s="41"/>
      <c r="N175" s="2"/>
      <c r="V175" s="50"/>
    </row>
    <row r="176" spans="1:22" ht="21" thickBot="1" x14ac:dyDescent="0.3">
      <c r="A176" s="291"/>
      <c r="B176" s="75" t="s">
        <v>30</v>
      </c>
      <c r="C176" s="75" t="s">
        <v>32</v>
      </c>
      <c r="D176" s="75" t="s">
        <v>17</v>
      </c>
      <c r="E176" s="298" t="s">
        <v>34</v>
      </c>
      <c r="F176" s="298"/>
      <c r="G176" s="299"/>
      <c r="H176" s="300"/>
      <c r="I176" s="301"/>
      <c r="J176" s="12" t="s">
        <v>38</v>
      </c>
      <c r="K176" s="13"/>
      <c r="L176" s="13"/>
      <c r="M176" s="14"/>
      <c r="N176" s="2"/>
      <c r="V176" s="50"/>
    </row>
    <row r="177" spans="1:22" ht="13.8" thickBot="1" x14ac:dyDescent="0.3">
      <c r="A177" s="292"/>
      <c r="B177" s="8"/>
      <c r="C177" s="8"/>
      <c r="D177" s="9"/>
      <c r="E177" s="10" t="s">
        <v>2</v>
      </c>
      <c r="F177" s="11"/>
      <c r="G177" s="302"/>
      <c r="H177" s="303"/>
      <c r="I177" s="304"/>
      <c r="J177" s="12" t="s">
        <v>39</v>
      </c>
      <c r="K177" s="13"/>
      <c r="L177" s="13"/>
      <c r="M177" s="14"/>
      <c r="N177" s="2"/>
      <c r="V177" s="50"/>
    </row>
    <row r="178" spans="1:22" ht="21.6" thickTop="1" thickBot="1" x14ac:dyDescent="0.3">
      <c r="A178" s="290">
        <f t="shared" ref="A178" si="37">A174+1</f>
        <v>41</v>
      </c>
      <c r="B178" s="74" t="s">
        <v>29</v>
      </c>
      <c r="C178" s="74" t="s">
        <v>31</v>
      </c>
      <c r="D178" s="74" t="s">
        <v>18</v>
      </c>
      <c r="E178" s="293" t="s">
        <v>33</v>
      </c>
      <c r="F178" s="293"/>
      <c r="G178" s="293" t="s">
        <v>24</v>
      </c>
      <c r="H178" s="294"/>
      <c r="I178" s="45"/>
      <c r="J178" s="42" t="s">
        <v>0</v>
      </c>
      <c r="K178" s="43"/>
      <c r="L178" s="43"/>
      <c r="M178" s="44"/>
      <c r="N178" s="2"/>
      <c r="V178" s="50"/>
    </row>
    <row r="179" spans="1:22" ht="13.8" thickBot="1" x14ac:dyDescent="0.3">
      <c r="A179" s="291"/>
      <c r="B179" s="7"/>
      <c r="C179" s="7"/>
      <c r="D179" s="4"/>
      <c r="E179" s="7"/>
      <c r="F179" s="7"/>
      <c r="G179" s="295"/>
      <c r="H179" s="296"/>
      <c r="I179" s="297"/>
      <c r="J179" s="40" t="s">
        <v>37</v>
      </c>
      <c r="K179" s="40"/>
      <c r="L179" s="40"/>
      <c r="M179" s="41"/>
      <c r="N179" s="2"/>
      <c r="V179" s="50">
        <v>0</v>
      </c>
    </row>
    <row r="180" spans="1:22" ht="21" thickBot="1" x14ac:dyDescent="0.3">
      <c r="A180" s="291"/>
      <c r="B180" s="75" t="s">
        <v>30</v>
      </c>
      <c r="C180" s="75" t="s">
        <v>32</v>
      </c>
      <c r="D180" s="75" t="s">
        <v>17</v>
      </c>
      <c r="E180" s="298" t="s">
        <v>34</v>
      </c>
      <c r="F180" s="298"/>
      <c r="G180" s="299"/>
      <c r="H180" s="300"/>
      <c r="I180" s="301"/>
      <c r="J180" s="12" t="s">
        <v>38</v>
      </c>
      <c r="K180" s="13"/>
      <c r="L180" s="13"/>
      <c r="M180" s="14"/>
      <c r="N180" s="2"/>
      <c r="V180" s="50"/>
    </row>
    <row r="181" spans="1:22" ht="13.8" thickBot="1" x14ac:dyDescent="0.3">
      <c r="A181" s="292"/>
      <c r="B181" s="8"/>
      <c r="C181" s="8"/>
      <c r="D181" s="9"/>
      <c r="E181" s="10" t="s">
        <v>2</v>
      </c>
      <c r="F181" s="11"/>
      <c r="G181" s="302"/>
      <c r="H181" s="303"/>
      <c r="I181" s="304"/>
      <c r="J181" s="12" t="s">
        <v>39</v>
      </c>
      <c r="K181" s="13"/>
      <c r="L181" s="13"/>
      <c r="M181" s="14"/>
      <c r="N181" s="2"/>
      <c r="V181" s="50"/>
    </row>
    <row r="182" spans="1:22" ht="21.6" thickTop="1" thickBot="1" x14ac:dyDescent="0.3">
      <c r="A182" s="290">
        <f t="shared" ref="A182" si="38">A178+1</f>
        <v>42</v>
      </c>
      <c r="B182" s="74" t="s">
        <v>29</v>
      </c>
      <c r="C182" s="74" t="s">
        <v>31</v>
      </c>
      <c r="D182" s="74" t="s">
        <v>18</v>
      </c>
      <c r="E182" s="293" t="s">
        <v>33</v>
      </c>
      <c r="F182" s="293"/>
      <c r="G182" s="293" t="s">
        <v>24</v>
      </c>
      <c r="H182" s="294"/>
      <c r="I182" s="45"/>
      <c r="J182" s="42" t="s">
        <v>0</v>
      </c>
      <c r="K182" s="43"/>
      <c r="L182" s="43"/>
      <c r="M182" s="44"/>
      <c r="N182" s="2"/>
      <c r="V182" s="50"/>
    </row>
    <row r="183" spans="1:22" ht="13.8" thickBot="1" x14ac:dyDescent="0.3">
      <c r="A183" s="291"/>
      <c r="B183" s="7"/>
      <c r="C183" s="7"/>
      <c r="D183" s="4"/>
      <c r="E183" s="7"/>
      <c r="F183" s="7"/>
      <c r="G183" s="295"/>
      <c r="H183" s="296"/>
      <c r="I183" s="297"/>
      <c r="J183" s="40" t="s">
        <v>37</v>
      </c>
      <c r="K183" s="40"/>
      <c r="L183" s="40"/>
      <c r="M183" s="41"/>
      <c r="N183" s="2"/>
      <c r="V183" s="50">
        <v>0</v>
      </c>
    </row>
    <row r="184" spans="1:22" ht="21" thickBot="1" x14ac:dyDescent="0.3">
      <c r="A184" s="291"/>
      <c r="B184" s="75" t="s">
        <v>30</v>
      </c>
      <c r="C184" s="75" t="s">
        <v>32</v>
      </c>
      <c r="D184" s="75" t="s">
        <v>17</v>
      </c>
      <c r="E184" s="298" t="s">
        <v>34</v>
      </c>
      <c r="F184" s="298"/>
      <c r="G184" s="299"/>
      <c r="H184" s="300"/>
      <c r="I184" s="301"/>
      <c r="J184" s="12" t="s">
        <v>38</v>
      </c>
      <c r="K184" s="13"/>
      <c r="L184" s="13"/>
      <c r="M184" s="14"/>
      <c r="N184" s="2"/>
      <c r="V184" s="50"/>
    </row>
    <row r="185" spans="1:22" ht="13.8" thickBot="1" x14ac:dyDescent="0.3">
      <c r="A185" s="292"/>
      <c r="B185" s="8"/>
      <c r="C185" s="8"/>
      <c r="D185" s="9"/>
      <c r="E185" s="10" t="s">
        <v>2</v>
      </c>
      <c r="F185" s="11"/>
      <c r="G185" s="302"/>
      <c r="H185" s="303"/>
      <c r="I185" s="304"/>
      <c r="J185" s="12" t="s">
        <v>39</v>
      </c>
      <c r="K185" s="13"/>
      <c r="L185" s="13"/>
      <c r="M185" s="14"/>
      <c r="N185" s="2"/>
      <c r="V185" s="50"/>
    </row>
    <row r="186" spans="1:22" ht="21.6" thickTop="1" thickBot="1" x14ac:dyDescent="0.3">
      <c r="A186" s="290">
        <f t="shared" ref="A186" si="39">A182+1</f>
        <v>43</v>
      </c>
      <c r="B186" s="74" t="s">
        <v>29</v>
      </c>
      <c r="C186" s="74" t="s">
        <v>31</v>
      </c>
      <c r="D186" s="74" t="s">
        <v>18</v>
      </c>
      <c r="E186" s="293" t="s">
        <v>33</v>
      </c>
      <c r="F186" s="293"/>
      <c r="G186" s="293" t="s">
        <v>24</v>
      </c>
      <c r="H186" s="294"/>
      <c r="I186" s="45"/>
      <c r="J186" s="42" t="s">
        <v>0</v>
      </c>
      <c r="K186" s="43"/>
      <c r="L186" s="43"/>
      <c r="M186" s="44"/>
      <c r="N186" s="2"/>
      <c r="V186" s="50"/>
    </row>
    <row r="187" spans="1:22" ht="13.8" thickBot="1" x14ac:dyDescent="0.3">
      <c r="A187" s="291"/>
      <c r="B187" s="7"/>
      <c r="C187" s="7"/>
      <c r="D187" s="4"/>
      <c r="E187" s="7"/>
      <c r="F187" s="7"/>
      <c r="G187" s="295"/>
      <c r="H187" s="296"/>
      <c r="I187" s="297"/>
      <c r="J187" s="40" t="s">
        <v>37</v>
      </c>
      <c r="K187" s="40"/>
      <c r="L187" s="40"/>
      <c r="M187" s="41"/>
      <c r="N187" s="2"/>
      <c r="V187" s="50">
        <v>0</v>
      </c>
    </row>
    <row r="188" spans="1:22" ht="21" thickBot="1" x14ac:dyDescent="0.3">
      <c r="A188" s="291"/>
      <c r="B188" s="75" t="s">
        <v>30</v>
      </c>
      <c r="C188" s="75" t="s">
        <v>32</v>
      </c>
      <c r="D188" s="75" t="s">
        <v>17</v>
      </c>
      <c r="E188" s="298" t="s">
        <v>34</v>
      </c>
      <c r="F188" s="298"/>
      <c r="G188" s="299"/>
      <c r="H188" s="300"/>
      <c r="I188" s="301"/>
      <c r="J188" s="12" t="s">
        <v>38</v>
      </c>
      <c r="K188" s="13"/>
      <c r="L188" s="13"/>
      <c r="M188" s="14"/>
      <c r="N188" s="2"/>
      <c r="V188" s="50"/>
    </row>
    <row r="189" spans="1:22" ht="13.8" thickBot="1" x14ac:dyDescent="0.3">
      <c r="A189" s="292"/>
      <c r="B189" s="8"/>
      <c r="C189" s="8"/>
      <c r="D189" s="9"/>
      <c r="E189" s="10" t="s">
        <v>2</v>
      </c>
      <c r="F189" s="11"/>
      <c r="G189" s="302"/>
      <c r="H189" s="303"/>
      <c r="I189" s="304"/>
      <c r="J189" s="12" t="s">
        <v>39</v>
      </c>
      <c r="K189" s="13"/>
      <c r="L189" s="13"/>
      <c r="M189" s="14"/>
      <c r="N189" s="2"/>
      <c r="V189" s="50"/>
    </row>
    <row r="190" spans="1:22" ht="21.6" thickTop="1" thickBot="1" x14ac:dyDescent="0.3">
      <c r="A190" s="290">
        <f t="shared" ref="A190" si="40">A186+1</f>
        <v>44</v>
      </c>
      <c r="B190" s="74" t="s">
        <v>29</v>
      </c>
      <c r="C190" s="74" t="s">
        <v>31</v>
      </c>
      <c r="D190" s="74" t="s">
        <v>18</v>
      </c>
      <c r="E190" s="293" t="s">
        <v>33</v>
      </c>
      <c r="F190" s="293"/>
      <c r="G190" s="293" t="s">
        <v>24</v>
      </c>
      <c r="H190" s="294"/>
      <c r="I190" s="45"/>
      <c r="J190" s="42" t="s">
        <v>0</v>
      </c>
      <c r="K190" s="43"/>
      <c r="L190" s="43"/>
      <c r="M190" s="44"/>
      <c r="N190" s="2"/>
      <c r="V190" s="50"/>
    </row>
    <row r="191" spans="1:22" ht="13.8" thickBot="1" x14ac:dyDescent="0.3">
      <c r="A191" s="291"/>
      <c r="B191" s="7"/>
      <c r="C191" s="7"/>
      <c r="D191" s="4"/>
      <c r="E191" s="7"/>
      <c r="F191" s="7"/>
      <c r="G191" s="295"/>
      <c r="H191" s="296"/>
      <c r="I191" s="297"/>
      <c r="J191" s="40" t="s">
        <v>37</v>
      </c>
      <c r="K191" s="40"/>
      <c r="L191" s="40"/>
      <c r="M191" s="41"/>
      <c r="N191" s="2"/>
      <c r="V191" s="50">
        <v>0</v>
      </c>
    </row>
    <row r="192" spans="1:22" ht="21" thickBot="1" x14ac:dyDescent="0.3">
      <c r="A192" s="291"/>
      <c r="B192" s="75" t="s">
        <v>30</v>
      </c>
      <c r="C192" s="75" t="s">
        <v>32</v>
      </c>
      <c r="D192" s="75" t="s">
        <v>17</v>
      </c>
      <c r="E192" s="298" t="s">
        <v>34</v>
      </c>
      <c r="F192" s="298"/>
      <c r="G192" s="299"/>
      <c r="H192" s="300"/>
      <c r="I192" s="301"/>
      <c r="J192" s="12" t="s">
        <v>38</v>
      </c>
      <c r="K192" s="13"/>
      <c r="L192" s="13"/>
      <c r="M192" s="14"/>
      <c r="N192" s="2"/>
      <c r="V192" s="50"/>
    </row>
    <row r="193" spans="1:22" ht="13.8" thickBot="1" x14ac:dyDescent="0.3">
      <c r="A193" s="292"/>
      <c r="B193" s="8"/>
      <c r="C193" s="8"/>
      <c r="D193" s="9"/>
      <c r="E193" s="10" t="s">
        <v>2</v>
      </c>
      <c r="F193" s="11"/>
      <c r="G193" s="302"/>
      <c r="H193" s="303"/>
      <c r="I193" s="304"/>
      <c r="J193" s="12" t="s">
        <v>39</v>
      </c>
      <c r="K193" s="13"/>
      <c r="L193" s="13"/>
      <c r="M193" s="14"/>
      <c r="N193" s="2"/>
      <c r="V193" s="50"/>
    </row>
    <row r="194" spans="1:22" ht="21.6" thickTop="1" thickBot="1" x14ac:dyDescent="0.3">
      <c r="A194" s="290">
        <f t="shared" ref="A194" si="41">A190+1</f>
        <v>45</v>
      </c>
      <c r="B194" s="74" t="s">
        <v>29</v>
      </c>
      <c r="C194" s="74" t="s">
        <v>31</v>
      </c>
      <c r="D194" s="74" t="s">
        <v>18</v>
      </c>
      <c r="E194" s="293" t="s">
        <v>33</v>
      </c>
      <c r="F194" s="293"/>
      <c r="G194" s="293" t="s">
        <v>24</v>
      </c>
      <c r="H194" s="294"/>
      <c r="I194" s="45"/>
      <c r="J194" s="42" t="s">
        <v>0</v>
      </c>
      <c r="K194" s="43"/>
      <c r="L194" s="43"/>
      <c r="M194" s="44"/>
      <c r="N194" s="2"/>
      <c r="V194" s="50"/>
    </row>
    <row r="195" spans="1:22" ht="13.8" thickBot="1" x14ac:dyDescent="0.3">
      <c r="A195" s="291"/>
      <c r="B195" s="7"/>
      <c r="C195" s="7"/>
      <c r="D195" s="4"/>
      <c r="E195" s="7"/>
      <c r="F195" s="7"/>
      <c r="G195" s="295"/>
      <c r="H195" s="296"/>
      <c r="I195" s="297"/>
      <c r="J195" s="40" t="s">
        <v>37</v>
      </c>
      <c r="K195" s="40"/>
      <c r="L195" s="40"/>
      <c r="M195" s="41"/>
      <c r="N195" s="2"/>
      <c r="V195" s="50">
        <v>0</v>
      </c>
    </row>
    <row r="196" spans="1:22" ht="21" thickBot="1" x14ac:dyDescent="0.3">
      <c r="A196" s="291"/>
      <c r="B196" s="75" t="s">
        <v>30</v>
      </c>
      <c r="C196" s="75" t="s">
        <v>32</v>
      </c>
      <c r="D196" s="75" t="s">
        <v>17</v>
      </c>
      <c r="E196" s="298" t="s">
        <v>34</v>
      </c>
      <c r="F196" s="298"/>
      <c r="G196" s="299"/>
      <c r="H196" s="300"/>
      <c r="I196" s="301"/>
      <c r="J196" s="12" t="s">
        <v>38</v>
      </c>
      <c r="K196" s="13"/>
      <c r="L196" s="13"/>
      <c r="M196" s="14"/>
      <c r="N196" s="2"/>
      <c r="V196" s="50"/>
    </row>
    <row r="197" spans="1:22" ht="13.8" thickBot="1" x14ac:dyDescent="0.3">
      <c r="A197" s="292"/>
      <c r="B197" s="8"/>
      <c r="C197" s="8"/>
      <c r="D197" s="9"/>
      <c r="E197" s="10" t="s">
        <v>2</v>
      </c>
      <c r="F197" s="11"/>
      <c r="G197" s="302"/>
      <c r="H197" s="303"/>
      <c r="I197" s="304"/>
      <c r="J197" s="12" t="s">
        <v>39</v>
      </c>
      <c r="K197" s="13"/>
      <c r="L197" s="13"/>
      <c r="M197" s="14"/>
      <c r="N197" s="2"/>
      <c r="V197" s="50"/>
    </row>
    <row r="198" spans="1:22" ht="21.6" thickTop="1" thickBot="1" x14ac:dyDescent="0.3">
      <c r="A198" s="290">
        <f t="shared" ref="A198" si="42">A194+1</f>
        <v>46</v>
      </c>
      <c r="B198" s="74" t="s">
        <v>29</v>
      </c>
      <c r="C198" s="74" t="s">
        <v>31</v>
      </c>
      <c r="D198" s="74" t="s">
        <v>18</v>
      </c>
      <c r="E198" s="293" t="s">
        <v>33</v>
      </c>
      <c r="F198" s="293"/>
      <c r="G198" s="293" t="s">
        <v>24</v>
      </c>
      <c r="H198" s="294"/>
      <c r="I198" s="45"/>
      <c r="J198" s="42" t="s">
        <v>0</v>
      </c>
      <c r="K198" s="43"/>
      <c r="L198" s="43"/>
      <c r="M198" s="44"/>
      <c r="N198" s="2"/>
      <c r="V198" s="50"/>
    </row>
    <row r="199" spans="1:22" ht="13.8" thickBot="1" x14ac:dyDescent="0.3">
      <c r="A199" s="291"/>
      <c r="B199" s="7"/>
      <c r="C199" s="7"/>
      <c r="D199" s="4"/>
      <c r="E199" s="7"/>
      <c r="F199" s="7"/>
      <c r="G199" s="295"/>
      <c r="H199" s="296"/>
      <c r="I199" s="297"/>
      <c r="J199" s="40" t="s">
        <v>37</v>
      </c>
      <c r="K199" s="40"/>
      <c r="L199" s="40"/>
      <c r="M199" s="41"/>
      <c r="N199" s="2"/>
      <c r="V199" s="50">
        <v>0</v>
      </c>
    </row>
    <row r="200" spans="1:22" ht="21" thickBot="1" x14ac:dyDescent="0.3">
      <c r="A200" s="291"/>
      <c r="B200" s="75" t="s">
        <v>30</v>
      </c>
      <c r="C200" s="75" t="s">
        <v>32</v>
      </c>
      <c r="D200" s="75" t="s">
        <v>17</v>
      </c>
      <c r="E200" s="298" t="s">
        <v>34</v>
      </c>
      <c r="F200" s="298"/>
      <c r="G200" s="299"/>
      <c r="H200" s="300"/>
      <c r="I200" s="301"/>
      <c r="J200" s="12" t="s">
        <v>38</v>
      </c>
      <c r="K200" s="13"/>
      <c r="L200" s="13"/>
      <c r="M200" s="14"/>
      <c r="N200" s="2"/>
      <c r="V200" s="50"/>
    </row>
    <row r="201" spans="1:22" ht="13.8" thickBot="1" x14ac:dyDescent="0.3">
      <c r="A201" s="292"/>
      <c r="B201" s="8"/>
      <c r="C201" s="8"/>
      <c r="D201" s="9"/>
      <c r="E201" s="10" t="s">
        <v>2</v>
      </c>
      <c r="F201" s="11"/>
      <c r="G201" s="302"/>
      <c r="H201" s="303"/>
      <c r="I201" s="304"/>
      <c r="J201" s="12" t="s">
        <v>39</v>
      </c>
      <c r="K201" s="13"/>
      <c r="L201" s="13"/>
      <c r="M201" s="14"/>
      <c r="N201" s="2"/>
      <c r="V201" s="50"/>
    </row>
    <row r="202" spans="1:22" ht="21.6" thickTop="1" thickBot="1" x14ac:dyDescent="0.3">
      <c r="A202" s="290">
        <f t="shared" ref="A202" si="43">A198+1</f>
        <v>47</v>
      </c>
      <c r="B202" s="74" t="s">
        <v>29</v>
      </c>
      <c r="C202" s="74" t="s">
        <v>31</v>
      </c>
      <c r="D202" s="74" t="s">
        <v>18</v>
      </c>
      <c r="E202" s="293" t="s">
        <v>33</v>
      </c>
      <c r="F202" s="293"/>
      <c r="G202" s="293" t="s">
        <v>24</v>
      </c>
      <c r="H202" s="294"/>
      <c r="I202" s="45"/>
      <c r="J202" s="42" t="s">
        <v>0</v>
      </c>
      <c r="K202" s="43"/>
      <c r="L202" s="43"/>
      <c r="M202" s="44"/>
      <c r="N202" s="2"/>
      <c r="V202" s="50"/>
    </row>
    <row r="203" spans="1:22" ht="13.8" thickBot="1" x14ac:dyDescent="0.3">
      <c r="A203" s="291"/>
      <c r="B203" s="7"/>
      <c r="C203" s="7"/>
      <c r="D203" s="4"/>
      <c r="E203" s="7"/>
      <c r="F203" s="7"/>
      <c r="G203" s="295"/>
      <c r="H203" s="296"/>
      <c r="I203" s="297"/>
      <c r="J203" s="40" t="s">
        <v>37</v>
      </c>
      <c r="K203" s="40"/>
      <c r="L203" s="40"/>
      <c r="M203" s="41"/>
      <c r="N203" s="2"/>
      <c r="V203" s="50">
        <v>0</v>
      </c>
    </row>
    <row r="204" spans="1:22" ht="21" thickBot="1" x14ac:dyDescent="0.3">
      <c r="A204" s="291"/>
      <c r="B204" s="75" t="s">
        <v>30</v>
      </c>
      <c r="C204" s="75" t="s">
        <v>32</v>
      </c>
      <c r="D204" s="75" t="s">
        <v>17</v>
      </c>
      <c r="E204" s="298" t="s">
        <v>34</v>
      </c>
      <c r="F204" s="298"/>
      <c r="G204" s="299"/>
      <c r="H204" s="300"/>
      <c r="I204" s="301"/>
      <c r="J204" s="12" t="s">
        <v>38</v>
      </c>
      <c r="K204" s="13"/>
      <c r="L204" s="13"/>
      <c r="M204" s="14"/>
      <c r="N204" s="2"/>
      <c r="V204" s="50"/>
    </row>
    <row r="205" spans="1:22" ht="13.8" thickBot="1" x14ac:dyDescent="0.3">
      <c r="A205" s="292"/>
      <c r="B205" s="8"/>
      <c r="C205" s="8"/>
      <c r="D205" s="9"/>
      <c r="E205" s="10" t="s">
        <v>2</v>
      </c>
      <c r="F205" s="11"/>
      <c r="G205" s="302"/>
      <c r="H205" s="303"/>
      <c r="I205" s="304"/>
      <c r="J205" s="12" t="s">
        <v>39</v>
      </c>
      <c r="K205" s="13"/>
      <c r="L205" s="13"/>
      <c r="M205" s="14"/>
      <c r="N205" s="2"/>
      <c r="V205" s="50"/>
    </row>
    <row r="206" spans="1:22" ht="21.6" thickTop="1" thickBot="1" x14ac:dyDescent="0.3">
      <c r="A206" s="290">
        <f t="shared" ref="A206" si="44">A202+1</f>
        <v>48</v>
      </c>
      <c r="B206" s="74" t="s">
        <v>29</v>
      </c>
      <c r="C206" s="74" t="s">
        <v>31</v>
      </c>
      <c r="D206" s="74" t="s">
        <v>18</v>
      </c>
      <c r="E206" s="293" t="s">
        <v>33</v>
      </c>
      <c r="F206" s="293"/>
      <c r="G206" s="293" t="s">
        <v>24</v>
      </c>
      <c r="H206" s="294"/>
      <c r="I206" s="45"/>
      <c r="J206" s="42" t="s">
        <v>0</v>
      </c>
      <c r="K206" s="43"/>
      <c r="L206" s="43"/>
      <c r="M206" s="44"/>
      <c r="N206" s="2"/>
      <c r="V206" s="50"/>
    </row>
    <row r="207" spans="1:22" ht="13.8" thickBot="1" x14ac:dyDescent="0.3">
      <c r="A207" s="291"/>
      <c r="B207" s="7"/>
      <c r="C207" s="7"/>
      <c r="D207" s="4"/>
      <c r="E207" s="7"/>
      <c r="F207" s="7"/>
      <c r="G207" s="295"/>
      <c r="H207" s="296"/>
      <c r="I207" s="297"/>
      <c r="J207" s="40" t="s">
        <v>37</v>
      </c>
      <c r="K207" s="40"/>
      <c r="L207" s="40"/>
      <c r="M207" s="41"/>
      <c r="N207" s="2"/>
      <c r="V207" s="50">
        <v>0</v>
      </c>
    </row>
    <row r="208" spans="1:22" ht="21" thickBot="1" x14ac:dyDescent="0.3">
      <c r="A208" s="291"/>
      <c r="B208" s="75" t="s">
        <v>30</v>
      </c>
      <c r="C208" s="75" t="s">
        <v>32</v>
      </c>
      <c r="D208" s="75" t="s">
        <v>17</v>
      </c>
      <c r="E208" s="298" t="s">
        <v>34</v>
      </c>
      <c r="F208" s="298"/>
      <c r="G208" s="299"/>
      <c r="H208" s="300"/>
      <c r="I208" s="301"/>
      <c r="J208" s="12" t="s">
        <v>38</v>
      </c>
      <c r="K208" s="13"/>
      <c r="L208" s="13"/>
      <c r="M208" s="14"/>
      <c r="N208" s="2"/>
      <c r="V208" s="50"/>
    </row>
    <row r="209" spans="1:22" ht="13.8" thickBot="1" x14ac:dyDescent="0.3">
      <c r="A209" s="292"/>
      <c r="B209" s="8"/>
      <c r="C209" s="8"/>
      <c r="D209" s="9"/>
      <c r="E209" s="10" t="s">
        <v>2</v>
      </c>
      <c r="F209" s="11"/>
      <c r="G209" s="302"/>
      <c r="H209" s="303"/>
      <c r="I209" s="304"/>
      <c r="J209" s="12" t="s">
        <v>39</v>
      </c>
      <c r="K209" s="13"/>
      <c r="L209" s="13"/>
      <c r="M209" s="14"/>
      <c r="N209" s="2"/>
      <c r="V209" s="50"/>
    </row>
    <row r="210" spans="1:22" ht="21.6" thickTop="1" thickBot="1" x14ac:dyDescent="0.3">
      <c r="A210" s="290">
        <f t="shared" ref="A210" si="45">A206+1</f>
        <v>49</v>
      </c>
      <c r="B210" s="74" t="s">
        <v>29</v>
      </c>
      <c r="C210" s="74" t="s">
        <v>31</v>
      </c>
      <c r="D210" s="74" t="s">
        <v>18</v>
      </c>
      <c r="E210" s="293" t="s">
        <v>33</v>
      </c>
      <c r="F210" s="293"/>
      <c r="G210" s="293" t="s">
        <v>24</v>
      </c>
      <c r="H210" s="294"/>
      <c r="I210" s="45"/>
      <c r="J210" s="42" t="s">
        <v>0</v>
      </c>
      <c r="K210" s="43"/>
      <c r="L210" s="43"/>
      <c r="M210" s="44"/>
      <c r="N210" s="2"/>
      <c r="V210" s="50"/>
    </row>
    <row r="211" spans="1:22" ht="13.8" thickBot="1" x14ac:dyDescent="0.3">
      <c r="A211" s="291"/>
      <c r="B211" s="7"/>
      <c r="C211" s="7"/>
      <c r="D211" s="4"/>
      <c r="E211" s="7"/>
      <c r="F211" s="7"/>
      <c r="G211" s="295"/>
      <c r="H211" s="296"/>
      <c r="I211" s="297"/>
      <c r="J211" s="40" t="s">
        <v>37</v>
      </c>
      <c r="K211" s="40"/>
      <c r="L211" s="40"/>
      <c r="M211" s="41"/>
      <c r="N211" s="2"/>
      <c r="V211" s="50">
        <v>0</v>
      </c>
    </row>
    <row r="212" spans="1:22" ht="21" thickBot="1" x14ac:dyDescent="0.3">
      <c r="A212" s="291"/>
      <c r="B212" s="75" t="s">
        <v>30</v>
      </c>
      <c r="C212" s="75" t="s">
        <v>32</v>
      </c>
      <c r="D212" s="75" t="s">
        <v>17</v>
      </c>
      <c r="E212" s="298" t="s">
        <v>34</v>
      </c>
      <c r="F212" s="298"/>
      <c r="G212" s="299"/>
      <c r="H212" s="300"/>
      <c r="I212" s="301"/>
      <c r="J212" s="12" t="s">
        <v>38</v>
      </c>
      <c r="K212" s="13"/>
      <c r="L212" s="13"/>
      <c r="M212" s="14"/>
      <c r="N212" s="2"/>
      <c r="V212" s="50"/>
    </row>
    <row r="213" spans="1:22" ht="13.8" thickBot="1" x14ac:dyDescent="0.3">
      <c r="A213" s="292"/>
      <c r="B213" s="8"/>
      <c r="C213" s="8"/>
      <c r="D213" s="9"/>
      <c r="E213" s="10" t="s">
        <v>2</v>
      </c>
      <c r="F213" s="11"/>
      <c r="G213" s="302"/>
      <c r="H213" s="303"/>
      <c r="I213" s="304"/>
      <c r="J213" s="12" t="s">
        <v>39</v>
      </c>
      <c r="K213" s="13"/>
      <c r="L213" s="13"/>
      <c r="M213" s="14"/>
      <c r="N213" s="2"/>
      <c r="V213" s="50"/>
    </row>
    <row r="214" spans="1:22" ht="21.6" thickTop="1" thickBot="1" x14ac:dyDescent="0.3">
      <c r="A214" s="290">
        <f t="shared" ref="A214" si="46">A210+1</f>
        <v>50</v>
      </c>
      <c r="B214" s="74" t="s">
        <v>29</v>
      </c>
      <c r="C214" s="74" t="s">
        <v>31</v>
      </c>
      <c r="D214" s="74" t="s">
        <v>18</v>
      </c>
      <c r="E214" s="293" t="s">
        <v>33</v>
      </c>
      <c r="F214" s="293"/>
      <c r="G214" s="293" t="s">
        <v>24</v>
      </c>
      <c r="H214" s="294"/>
      <c r="I214" s="45"/>
      <c r="J214" s="42" t="s">
        <v>0</v>
      </c>
      <c r="K214" s="43"/>
      <c r="L214" s="43"/>
      <c r="M214" s="44"/>
      <c r="N214" s="2"/>
      <c r="V214" s="50"/>
    </row>
    <row r="215" spans="1:22" ht="13.8" thickBot="1" x14ac:dyDescent="0.3">
      <c r="A215" s="291"/>
      <c r="B215" s="7"/>
      <c r="C215" s="7"/>
      <c r="D215" s="4"/>
      <c r="E215" s="7"/>
      <c r="F215" s="7"/>
      <c r="G215" s="295"/>
      <c r="H215" s="296"/>
      <c r="I215" s="297"/>
      <c r="J215" s="40" t="s">
        <v>37</v>
      </c>
      <c r="K215" s="40"/>
      <c r="L215" s="40"/>
      <c r="M215" s="41"/>
      <c r="N215" s="2"/>
      <c r="V215" s="50">
        <v>0</v>
      </c>
    </row>
    <row r="216" spans="1:22" ht="21" thickBot="1" x14ac:dyDescent="0.3">
      <c r="A216" s="291"/>
      <c r="B216" s="75" t="s">
        <v>30</v>
      </c>
      <c r="C216" s="75" t="s">
        <v>32</v>
      </c>
      <c r="D216" s="75" t="s">
        <v>17</v>
      </c>
      <c r="E216" s="298" t="s">
        <v>34</v>
      </c>
      <c r="F216" s="298"/>
      <c r="G216" s="299"/>
      <c r="H216" s="300"/>
      <c r="I216" s="301"/>
      <c r="J216" s="12" t="s">
        <v>38</v>
      </c>
      <c r="K216" s="13"/>
      <c r="L216" s="13"/>
      <c r="M216" s="14"/>
      <c r="N216" s="2"/>
      <c r="V216" s="50"/>
    </row>
    <row r="217" spans="1:22" ht="13.8" thickBot="1" x14ac:dyDescent="0.3">
      <c r="A217" s="292"/>
      <c r="B217" s="8"/>
      <c r="C217" s="8"/>
      <c r="D217" s="9"/>
      <c r="E217" s="10" t="s">
        <v>2</v>
      </c>
      <c r="F217" s="11"/>
      <c r="G217" s="302"/>
      <c r="H217" s="303"/>
      <c r="I217" s="304"/>
      <c r="J217" s="12" t="s">
        <v>39</v>
      </c>
      <c r="K217" s="13"/>
      <c r="L217" s="13"/>
      <c r="M217" s="14"/>
      <c r="N217" s="2"/>
      <c r="V217" s="50"/>
    </row>
    <row r="218" spans="1:22" ht="21.6" thickTop="1" thickBot="1" x14ac:dyDescent="0.3">
      <c r="A218" s="290">
        <f t="shared" ref="A218" si="47">A214+1</f>
        <v>51</v>
      </c>
      <c r="B218" s="74" t="s">
        <v>29</v>
      </c>
      <c r="C218" s="74" t="s">
        <v>31</v>
      </c>
      <c r="D218" s="74" t="s">
        <v>18</v>
      </c>
      <c r="E218" s="293" t="s">
        <v>33</v>
      </c>
      <c r="F218" s="293"/>
      <c r="G218" s="293" t="s">
        <v>24</v>
      </c>
      <c r="H218" s="294"/>
      <c r="I218" s="45"/>
      <c r="J218" s="42" t="s">
        <v>0</v>
      </c>
      <c r="K218" s="43"/>
      <c r="L218" s="43"/>
      <c r="M218" s="44"/>
      <c r="N218" s="2"/>
      <c r="V218" s="50"/>
    </row>
    <row r="219" spans="1:22" ht="13.8" thickBot="1" x14ac:dyDescent="0.3">
      <c r="A219" s="291"/>
      <c r="B219" s="7"/>
      <c r="C219" s="7"/>
      <c r="D219" s="4"/>
      <c r="E219" s="7"/>
      <c r="F219" s="7"/>
      <c r="G219" s="295"/>
      <c r="H219" s="296"/>
      <c r="I219" s="297"/>
      <c r="J219" s="40" t="s">
        <v>37</v>
      </c>
      <c r="K219" s="40"/>
      <c r="L219" s="40"/>
      <c r="M219" s="41"/>
      <c r="N219" s="2"/>
      <c r="V219" s="50">
        <v>0</v>
      </c>
    </row>
    <row r="220" spans="1:22" ht="21" thickBot="1" x14ac:dyDescent="0.3">
      <c r="A220" s="291"/>
      <c r="B220" s="75" t="s">
        <v>30</v>
      </c>
      <c r="C220" s="75" t="s">
        <v>32</v>
      </c>
      <c r="D220" s="75" t="s">
        <v>17</v>
      </c>
      <c r="E220" s="298" t="s">
        <v>34</v>
      </c>
      <c r="F220" s="298"/>
      <c r="G220" s="299"/>
      <c r="H220" s="300"/>
      <c r="I220" s="301"/>
      <c r="J220" s="12" t="s">
        <v>38</v>
      </c>
      <c r="K220" s="13"/>
      <c r="L220" s="13"/>
      <c r="M220" s="14"/>
      <c r="N220" s="2"/>
      <c r="V220" s="50"/>
    </row>
    <row r="221" spans="1:22" ht="13.8" thickBot="1" x14ac:dyDescent="0.3">
      <c r="A221" s="292"/>
      <c r="B221" s="8"/>
      <c r="C221" s="8"/>
      <c r="D221" s="9"/>
      <c r="E221" s="10" t="s">
        <v>2</v>
      </c>
      <c r="F221" s="11"/>
      <c r="G221" s="302"/>
      <c r="H221" s="303"/>
      <c r="I221" s="304"/>
      <c r="J221" s="12" t="s">
        <v>39</v>
      </c>
      <c r="K221" s="13"/>
      <c r="L221" s="13"/>
      <c r="M221" s="14"/>
      <c r="N221" s="2"/>
      <c r="V221" s="50"/>
    </row>
    <row r="222" spans="1:22" ht="21.6" thickTop="1" thickBot="1" x14ac:dyDescent="0.3">
      <c r="A222" s="290">
        <f t="shared" ref="A222" si="48">A218+1</f>
        <v>52</v>
      </c>
      <c r="B222" s="74" t="s">
        <v>29</v>
      </c>
      <c r="C222" s="74" t="s">
        <v>31</v>
      </c>
      <c r="D222" s="74" t="s">
        <v>18</v>
      </c>
      <c r="E222" s="293" t="s">
        <v>33</v>
      </c>
      <c r="F222" s="293"/>
      <c r="G222" s="293" t="s">
        <v>24</v>
      </c>
      <c r="H222" s="294"/>
      <c r="I222" s="45"/>
      <c r="J222" s="42" t="s">
        <v>0</v>
      </c>
      <c r="K222" s="43"/>
      <c r="L222" s="43"/>
      <c r="M222" s="44"/>
      <c r="N222" s="2"/>
      <c r="V222" s="50"/>
    </row>
    <row r="223" spans="1:22" ht="13.8" thickBot="1" x14ac:dyDescent="0.3">
      <c r="A223" s="291"/>
      <c r="B223" s="7"/>
      <c r="C223" s="7"/>
      <c r="D223" s="4"/>
      <c r="E223" s="7"/>
      <c r="F223" s="7"/>
      <c r="G223" s="295"/>
      <c r="H223" s="296"/>
      <c r="I223" s="297"/>
      <c r="J223" s="40" t="s">
        <v>37</v>
      </c>
      <c r="K223" s="40"/>
      <c r="L223" s="40"/>
      <c r="M223" s="41"/>
      <c r="N223" s="2"/>
      <c r="V223" s="50">
        <v>0</v>
      </c>
    </row>
    <row r="224" spans="1:22" ht="21" thickBot="1" x14ac:dyDescent="0.3">
      <c r="A224" s="291"/>
      <c r="B224" s="75" t="s">
        <v>30</v>
      </c>
      <c r="C224" s="75" t="s">
        <v>32</v>
      </c>
      <c r="D224" s="75" t="s">
        <v>17</v>
      </c>
      <c r="E224" s="298" t="s">
        <v>34</v>
      </c>
      <c r="F224" s="298"/>
      <c r="G224" s="299"/>
      <c r="H224" s="300"/>
      <c r="I224" s="301"/>
      <c r="J224" s="12" t="s">
        <v>38</v>
      </c>
      <c r="K224" s="13"/>
      <c r="L224" s="13"/>
      <c r="M224" s="14"/>
      <c r="N224" s="2"/>
      <c r="V224" s="50"/>
    </row>
    <row r="225" spans="1:22" ht="13.8" thickBot="1" x14ac:dyDescent="0.3">
      <c r="A225" s="292"/>
      <c r="B225" s="8"/>
      <c r="C225" s="8"/>
      <c r="D225" s="9"/>
      <c r="E225" s="10" t="s">
        <v>2</v>
      </c>
      <c r="F225" s="11"/>
      <c r="G225" s="302"/>
      <c r="H225" s="303"/>
      <c r="I225" s="304"/>
      <c r="J225" s="12" t="s">
        <v>39</v>
      </c>
      <c r="K225" s="13"/>
      <c r="L225" s="13"/>
      <c r="M225" s="14"/>
      <c r="N225" s="2"/>
      <c r="V225" s="50"/>
    </row>
    <row r="226" spans="1:22" ht="21.6" thickTop="1" thickBot="1" x14ac:dyDescent="0.3">
      <c r="A226" s="290">
        <f t="shared" ref="A226" si="49">A222+1</f>
        <v>53</v>
      </c>
      <c r="B226" s="74" t="s">
        <v>29</v>
      </c>
      <c r="C226" s="74" t="s">
        <v>31</v>
      </c>
      <c r="D226" s="74" t="s">
        <v>18</v>
      </c>
      <c r="E226" s="293" t="s">
        <v>33</v>
      </c>
      <c r="F226" s="293"/>
      <c r="G226" s="293" t="s">
        <v>24</v>
      </c>
      <c r="H226" s="294"/>
      <c r="I226" s="45"/>
      <c r="J226" s="42" t="s">
        <v>0</v>
      </c>
      <c r="K226" s="43"/>
      <c r="L226" s="43"/>
      <c r="M226" s="44"/>
      <c r="N226" s="2"/>
      <c r="V226" s="50"/>
    </row>
    <row r="227" spans="1:22" ht="13.8" thickBot="1" x14ac:dyDescent="0.3">
      <c r="A227" s="291"/>
      <c r="B227" s="7"/>
      <c r="C227" s="7"/>
      <c r="D227" s="4"/>
      <c r="E227" s="7"/>
      <c r="F227" s="7"/>
      <c r="G227" s="295"/>
      <c r="H227" s="296"/>
      <c r="I227" s="297"/>
      <c r="J227" s="40" t="s">
        <v>37</v>
      </c>
      <c r="K227" s="40"/>
      <c r="L227" s="40"/>
      <c r="M227" s="41"/>
      <c r="N227" s="2"/>
      <c r="V227" s="50">
        <v>0</v>
      </c>
    </row>
    <row r="228" spans="1:22" ht="21" thickBot="1" x14ac:dyDescent="0.3">
      <c r="A228" s="291"/>
      <c r="B228" s="75" t="s">
        <v>30</v>
      </c>
      <c r="C228" s="75" t="s">
        <v>32</v>
      </c>
      <c r="D228" s="75" t="s">
        <v>17</v>
      </c>
      <c r="E228" s="298" t="s">
        <v>34</v>
      </c>
      <c r="F228" s="298"/>
      <c r="G228" s="299"/>
      <c r="H228" s="300"/>
      <c r="I228" s="301"/>
      <c r="J228" s="12" t="s">
        <v>38</v>
      </c>
      <c r="K228" s="13"/>
      <c r="L228" s="13"/>
      <c r="M228" s="14"/>
      <c r="N228" s="2"/>
      <c r="V228" s="50"/>
    </row>
    <row r="229" spans="1:22" ht="13.8" thickBot="1" x14ac:dyDescent="0.3">
      <c r="A229" s="292"/>
      <c r="B229" s="8"/>
      <c r="C229" s="8"/>
      <c r="D229" s="9"/>
      <c r="E229" s="10" t="s">
        <v>2</v>
      </c>
      <c r="F229" s="11"/>
      <c r="G229" s="302"/>
      <c r="H229" s="303"/>
      <c r="I229" s="304"/>
      <c r="J229" s="12" t="s">
        <v>39</v>
      </c>
      <c r="K229" s="13"/>
      <c r="L229" s="13"/>
      <c r="M229" s="14"/>
      <c r="N229" s="2"/>
      <c r="V229" s="50"/>
    </row>
    <row r="230" spans="1:22" ht="21.6" thickTop="1" thickBot="1" x14ac:dyDescent="0.3">
      <c r="A230" s="290">
        <f t="shared" ref="A230" si="50">A226+1</f>
        <v>54</v>
      </c>
      <c r="B230" s="74" t="s">
        <v>29</v>
      </c>
      <c r="C230" s="74" t="s">
        <v>31</v>
      </c>
      <c r="D230" s="74" t="s">
        <v>18</v>
      </c>
      <c r="E230" s="293" t="s">
        <v>33</v>
      </c>
      <c r="F230" s="293"/>
      <c r="G230" s="293" t="s">
        <v>24</v>
      </c>
      <c r="H230" s="294"/>
      <c r="I230" s="45"/>
      <c r="J230" s="42" t="s">
        <v>0</v>
      </c>
      <c r="K230" s="43"/>
      <c r="L230" s="43"/>
      <c r="M230" s="44"/>
      <c r="N230" s="2"/>
      <c r="V230" s="50"/>
    </row>
    <row r="231" spans="1:22" ht="13.8" thickBot="1" x14ac:dyDescent="0.3">
      <c r="A231" s="291"/>
      <c r="B231" s="7"/>
      <c r="C231" s="7"/>
      <c r="D231" s="4"/>
      <c r="E231" s="7"/>
      <c r="F231" s="7"/>
      <c r="G231" s="295"/>
      <c r="H231" s="296"/>
      <c r="I231" s="297"/>
      <c r="J231" s="40" t="s">
        <v>37</v>
      </c>
      <c r="K231" s="40"/>
      <c r="L231" s="40"/>
      <c r="M231" s="41"/>
      <c r="N231" s="2"/>
      <c r="V231" s="50">
        <v>0</v>
      </c>
    </row>
    <row r="232" spans="1:22" ht="21" thickBot="1" x14ac:dyDescent="0.3">
      <c r="A232" s="291"/>
      <c r="B232" s="75" t="s">
        <v>30</v>
      </c>
      <c r="C232" s="75" t="s">
        <v>32</v>
      </c>
      <c r="D232" s="75" t="s">
        <v>17</v>
      </c>
      <c r="E232" s="298" t="s">
        <v>34</v>
      </c>
      <c r="F232" s="298"/>
      <c r="G232" s="299"/>
      <c r="H232" s="300"/>
      <c r="I232" s="301"/>
      <c r="J232" s="12" t="s">
        <v>38</v>
      </c>
      <c r="K232" s="13"/>
      <c r="L232" s="13"/>
      <c r="M232" s="14"/>
      <c r="N232" s="2"/>
      <c r="V232" s="50"/>
    </row>
    <row r="233" spans="1:22" ht="13.8" thickBot="1" x14ac:dyDescent="0.3">
      <c r="A233" s="292"/>
      <c r="B233" s="8"/>
      <c r="C233" s="8"/>
      <c r="D233" s="9"/>
      <c r="E233" s="10" t="s">
        <v>2</v>
      </c>
      <c r="F233" s="11"/>
      <c r="G233" s="302"/>
      <c r="H233" s="303"/>
      <c r="I233" s="304"/>
      <c r="J233" s="12" t="s">
        <v>39</v>
      </c>
      <c r="K233" s="13"/>
      <c r="L233" s="13"/>
      <c r="M233" s="14"/>
      <c r="N233" s="2"/>
      <c r="V233" s="50"/>
    </row>
    <row r="234" spans="1:22" ht="21.6" thickTop="1" thickBot="1" x14ac:dyDescent="0.3">
      <c r="A234" s="290">
        <f t="shared" ref="A234" si="51">A230+1</f>
        <v>55</v>
      </c>
      <c r="B234" s="74" t="s">
        <v>29</v>
      </c>
      <c r="C234" s="74" t="s">
        <v>31</v>
      </c>
      <c r="D234" s="74" t="s">
        <v>18</v>
      </c>
      <c r="E234" s="293" t="s">
        <v>33</v>
      </c>
      <c r="F234" s="293"/>
      <c r="G234" s="293" t="s">
        <v>24</v>
      </c>
      <c r="H234" s="294"/>
      <c r="I234" s="45"/>
      <c r="J234" s="42" t="s">
        <v>0</v>
      </c>
      <c r="K234" s="43"/>
      <c r="L234" s="43"/>
      <c r="M234" s="44"/>
      <c r="N234" s="2"/>
      <c r="V234" s="50"/>
    </row>
    <row r="235" spans="1:22" ht="13.8" thickBot="1" x14ac:dyDescent="0.3">
      <c r="A235" s="291"/>
      <c r="B235" s="7"/>
      <c r="C235" s="7"/>
      <c r="D235" s="4"/>
      <c r="E235" s="7"/>
      <c r="F235" s="7"/>
      <c r="G235" s="295"/>
      <c r="H235" s="296"/>
      <c r="I235" s="297"/>
      <c r="J235" s="40" t="s">
        <v>37</v>
      </c>
      <c r="K235" s="40"/>
      <c r="L235" s="40"/>
      <c r="M235" s="41"/>
      <c r="N235" s="2"/>
      <c r="V235" s="50">
        <v>0</v>
      </c>
    </row>
    <row r="236" spans="1:22" ht="21" thickBot="1" x14ac:dyDescent="0.3">
      <c r="A236" s="291"/>
      <c r="B236" s="75" t="s">
        <v>30</v>
      </c>
      <c r="C236" s="75" t="s">
        <v>32</v>
      </c>
      <c r="D236" s="75" t="s">
        <v>17</v>
      </c>
      <c r="E236" s="298" t="s">
        <v>34</v>
      </c>
      <c r="F236" s="298"/>
      <c r="G236" s="299"/>
      <c r="H236" s="300"/>
      <c r="I236" s="301"/>
      <c r="J236" s="12" t="s">
        <v>38</v>
      </c>
      <c r="K236" s="13"/>
      <c r="L236" s="13"/>
      <c r="M236" s="14"/>
      <c r="N236" s="2"/>
      <c r="V236" s="50"/>
    </row>
    <row r="237" spans="1:22" ht="13.8" thickBot="1" x14ac:dyDescent="0.3">
      <c r="A237" s="292"/>
      <c r="B237" s="8"/>
      <c r="C237" s="8"/>
      <c r="D237" s="9"/>
      <c r="E237" s="10" t="s">
        <v>2</v>
      </c>
      <c r="F237" s="11"/>
      <c r="G237" s="302"/>
      <c r="H237" s="303"/>
      <c r="I237" s="304"/>
      <c r="J237" s="12" t="s">
        <v>39</v>
      </c>
      <c r="K237" s="13"/>
      <c r="L237" s="13"/>
      <c r="M237" s="14"/>
      <c r="N237" s="2"/>
      <c r="V237" s="50"/>
    </row>
    <row r="238" spans="1:22" ht="21.6" thickTop="1" thickBot="1" x14ac:dyDescent="0.3">
      <c r="A238" s="290">
        <f t="shared" ref="A238" si="52">A234+1</f>
        <v>56</v>
      </c>
      <c r="B238" s="74" t="s">
        <v>29</v>
      </c>
      <c r="C238" s="74" t="s">
        <v>31</v>
      </c>
      <c r="D238" s="74" t="s">
        <v>18</v>
      </c>
      <c r="E238" s="293" t="s">
        <v>33</v>
      </c>
      <c r="F238" s="293"/>
      <c r="G238" s="293" t="s">
        <v>24</v>
      </c>
      <c r="H238" s="294"/>
      <c r="I238" s="45"/>
      <c r="J238" s="42" t="s">
        <v>0</v>
      </c>
      <c r="K238" s="43"/>
      <c r="L238" s="43"/>
      <c r="M238" s="44"/>
      <c r="N238" s="2"/>
      <c r="V238" s="50"/>
    </row>
    <row r="239" spans="1:22" ht="13.8" thickBot="1" x14ac:dyDescent="0.3">
      <c r="A239" s="291"/>
      <c r="B239" s="7"/>
      <c r="C239" s="7"/>
      <c r="D239" s="4"/>
      <c r="E239" s="7"/>
      <c r="F239" s="7"/>
      <c r="G239" s="295"/>
      <c r="H239" s="296"/>
      <c r="I239" s="297"/>
      <c r="J239" s="40" t="s">
        <v>37</v>
      </c>
      <c r="K239" s="40"/>
      <c r="L239" s="40"/>
      <c r="M239" s="41"/>
      <c r="N239" s="2"/>
      <c r="V239" s="50">
        <v>0</v>
      </c>
    </row>
    <row r="240" spans="1:22" ht="21" thickBot="1" x14ac:dyDescent="0.3">
      <c r="A240" s="291"/>
      <c r="B240" s="75" t="s">
        <v>30</v>
      </c>
      <c r="C240" s="75" t="s">
        <v>32</v>
      </c>
      <c r="D240" s="75" t="s">
        <v>17</v>
      </c>
      <c r="E240" s="298" t="s">
        <v>34</v>
      </c>
      <c r="F240" s="298"/>
      <c r="G240" s="299"/>
      <c r="H240" s="300"/>
      <c r="I240" s="301"/>
      <c r="J240" s="12" t="s">
        <v>38</v>
      </c>
      <c r="K240" s="13"/>
      <c r="L240" s="13"/>
      <c r="M240" s="14"/>
      <c r="N240" s="2"/>
      <c r="V240" s="50"/>
    </row>
    <row r="241" spans="1:22" ht="13.8" thickBot="1" x14ac:dyDescent="0.3">
      <c r="A241" s="292"/>
      <c r="B241" s="8"/>
      <c r="C241" s="8"/>
      <c r="D241" s="9"/>
      <c r="E241" s="10" t="s">
        <v>2</v>
      </c>
      <c r="F241" s="11"/>
      <c r="G241" s="302"/>
      <c r="H241" s="303"/>
      <c r="I241" s="304"/>
      <c r="J241" s="12" t="s">
        <v>39</v>
      </c>
      <c r="K241" s="13"/>
      <c r="L241" s="13"/>
      <c r="M241" s="14"/>
      <c r="N241" s="2"/>
      <c r="V241" s="50"/>
    </row>
    <row r="242" spans="1:22" ht="21.6" thickTop="1" thickBot="1" x14ac:dyDescent="0.3">
      <c r="A242" s="290">
        <f t="shared" ref="A242" si="53">A238+1</f>
        <v>57</v>
      </c>
      <c r="B242" s="74" t="s">
        <v>29</v>
      </c>
      <c r="C242" s="74" t="s">
        <v>31</v>
      </c>
      <c r="D242" s="74" t="s">
        <v>18</v>
      </c>
      <c r="E242" s="293" t="s">
        <v>33</v>
      </c>
      <c r="F242" s="293"/>
      <c r="G242" s="293" t="s">
        <v>24</v>
      </c>
      <c r="H242" s="294"/>
      <c r="I242" s="45"/>
      <c r="J242" s="42" t="s">
        <v>0</v>
      </c>
      <c r="K242" s="43"/>
      <c r="L242" s="43"/>
      <c r="M242" s="44"/>
      <c r="N242" s="2"/>
      <c r="V242" s="50"/>
    </row>
    <row r="243" spans="1:22" ht="13.8" thickBot="1" x14ac:dyDescent="0.3">
      <c r="A243" s="291"/>
      <c r="B243" s="7"/>
      <c r="C243" s="7"/>
      <c r="D243" s="4"/>
      <c r="E243" s="7"/>
      <c r="F243" s="7"/>
      <c r="G243" s="295"/>
      <c r="H243" s="296"/>
      <c r="I243" s="297"/>
      <c r="J243" s="40" t="s">
        <v>37</v>
      </c>
      <c r="K243" s="40"/>
      <c r="L243" s="40"/>
      <c r="M243" s="41"/>
      <c r="N243" s="2"/>
      <c r="V243" s="50">
        <v>0</v>
      </c>
    </row>
    <row r="244" spans="1:22" ht="21" thickBot="1" x14ac:dyDescent="0.3">
      <c r="A244" s="291"/>
      <c r="B244" s="75" t="s">
        <v>30</v>
      </c>
      <c r="C244" s="75" t="s">
        <v>32</v>
      </c>
      <c r="D244" s="75" t="s">
        <v>17</v>
      </c>
      <c r="E244" s="298" t="s">
        <v>34</v>
      </c>
      <c r="F244" s="298"/>
      <c r="G244" s="299"/>
      <c r="H244" s="300"/>
      <c r="I244" s="301"/>
      <c r="J244" s="12" t="s">
        <v>38</v>
      </c>
      <c r="K244" s="13"/>
      <c r="L244" s="13"/>
      <c r="M244" s="14"/>
      <c r="N244" s="2"/>
      <c r="V244" s="50"/>
    </row>
    <row r="245" spans="1:22" ht="13.8" thickBot="1" x14ac:dyDescent="0.3">
      <c r="A245" s="292"/>
      <c r="B245" s="8"/>
      <c r="C245" s="8"/>
      <c r="D245" s="9"/>
      <c r="E245" s="10" t="s">
        <v>2</v>
      </c>
      <c r="F245" s="11"/>
      <c r="G245" s="302"/>
      <c r="H245" s="303"/>
      <c r="I245" s="304"/>
      <c r="J245" s="12" t="s">
        <v>39</v>
      </c>
      <c r="K245" s="13"/>
      <c r="L245" s="13"/>
      <c r="M245" s="14"/>
      <c r="N245" s="2"/>
      <c r="V245" s="50"/>
    </row>
    <row r="246" spans="1:22" ht="21.6" thickTop="1" thickBot="1" x14ac:dyDescent="0.3">
      <c r="A246" s="290">
        <f t="shared" ref="A246" si="54">A242+1</f>
        <v>58</v>
      </c>
      <c r="B246" s="74" t="s">
        <v>29</v>
      </c>
      <c r="C246" s="74" t="s">
        <v>31</v>
      </c>
      <c r="D246" s="74" t="s">
        <v>18</v>
      </c>
      <c r="E246" s="293" t="s">
        <v>33</v>
      </c>
      <c r="F246" s="293"/>
      <c r="G246" s="293" t="s">
        <v>24</v>
      </c>
      <c r="H246" s="294"/>
      <c r="I246" s="45"/>
      <c r="J246" s="42" t="s">
        <v>0</v>
      </c>
      <c r="K246" s="43"/>
      <c r="L246" s="43"/>
      <c r="M246" s="44"/>
      <c r="N246" s="2"/>
      <c r="V246" s="50"/>
    </row>
    <row r="247" spans="1:22" ht="13.8" thickBot="1" x14ac:dyDescent="0.3">
      <c r="A247" s="291"/>
      <c r="B247" s="7"/>
      <c r="C247" s="7"/>
      <c r="D247" s="4"/>
      <c r="E247" s="7"/>
      <c r="F247" s="7"/>
      <c r="G247" s="295"/>
      <c r="H247" s="296"/>
      <c r="I247" s="297"/>
      <c r="J247" s="40" t="s">
        <v>37</v>
      </c>
      <c r="K247" s="40"/>
      <c r="L247" s="40"/>
      <c r="M247" s="41"/>
      <c r="N247" s="2"/>
      <c r="V247" s="50">
        <v>0</v>
      </c>
    </row>
    <row r="248" spans="1:22" ht="21" thickBot="1" x14ac:dyDescent="0.3">
      <c r="A248" s="291"/>
      <c r="B248" s="75" t="s">
        <v>30</v>
      </c>
      <c r="C248" s="75" t="s">
        <v>32</v>
      </c>
      <c r="D248" s="75" t="s">
        <v>17</v>
      </c>
      <c r="E248" s="298" t="s">
        <v>34</v>
      </c>
      <c r="F248" s="298"/>
      <c r="G248" s="299"/>
      <c r="H248" s="300"/>
      <c r="I248" s="301"/>
      <c r="J248" s="12" t="s">
        <v>38</v>
      </c>
      <c r="K248" s="13"/>
      <c r="L248" s="13"/>
      <c r="M248" s="14"/>
      <c r="N248" s="2"/>
      <c r="V248" s="50"/>
    </row>
    <row r="249" spans="1:22" ht="13.8" thickBot="1" x14ac:dyDescent="0.3">
      <c r="A249" s="292"/>
      <c r="B249" s="8"/>
      <c r="C249" s="8"/>
      <c r="D249" s="9"/>
      <c r="E249" s="10" t="s">
        <v>2</v>
      </c>
      <c r="F249" s="11"/>
      <c r="G249" s="302"/>
      <c r="H249" s="303"/>
      <c r="I249" s="304"/>
      <c r="J249" s="12" t="s">
        <v>39</v>
      </c>
      <c r="K249" s="13"/>
      <c r="L249" s="13"/>
      <c r="M249" s="14"/>
      <c r="N249" s="2"/>
      <c r="V249" s="50"/>
    </row>
    <row r="250" spans="1:22" ht="21.6" thickTop="1" thickBot="1" x14ac:dyDescent="0.3">
      <c r="A250" s="290">
        <f t="shared" ref="A250" si="55">A246+1</f>
        <v>59</v>
      </c>
      <c r="B250" s="74" t="s">
        <v>29</v>
      </c>
      <c r="C250" s="74" t="s">
        <v>31</v>
      </c>
      <c r="D250" s="74" t="s">
        <v>18</v>
      </c>
      <c r="E250" s="293" t="s">
        <v>33</v>
      </c>
      <c r="F250" s="293"/>
      <c r="G250" s="293" t="s">
        <v>24</v>
      </c>
      <c r="H250" s="294"/>
      <c r="I250" s="45"/>
      <c r="J250" s="42" t="s">
        <v>0</v>
      </c>
      <c r="K250" s="43"/>
      <c r="L250" s="43"/>
      <c r="M250" s="44"/>
      <c r="N250" s="2"/>
      <c r="V250" s="50"/>
    </row>
    <row r="251" spans="1:22" ht="13.8" thickBot="1" x14ac:dyDescent="0.3">
      <c r="A251" s="291"/>
      <c r="B251" s="7"/>
      <c r="C251" s="7"/>
      <c r="D251" s="4"/>
      <c r="E251" s="7"/>
      <c r="F251" s="7"/>
      <c r="G251" s="295"/>
      <c r="H251" s="296"/>
      <c r="I251" s="297"/>
      <c r="J251" s="40" t="s">
        <v>37</v>
      </c>
      <c r="K251" s="40"/>
      <c r="L251" s="40"/>
      <c r="M251" s="41"/>
      <c r="N251" s="2"/>
      <c r="V251" s="50">
        <v>0</v>
      </c>
    </row>
    <row r="252" spans="1:22" ht="21" thickBot="1" x14ac:dyDescent="0.3">
      <c r="A252" s="291"/>
      <c r="B252" s="75" t="s">
        <v>30</v>
      </c>
      <c r="C252" s="75" t="s">
        <v>32</v>
      </c>
      <c r="D252" s="75" t="s">
        <v>17</v>
      </c>
      <c r="E252" s="298" t="s">
        <v>34</v>
      </c>
      <c r="F252" s="298"/>
      <c r="G252" s="299"/>
      <c r="H252" s="300"/>
      <c r="I252" s="301"/>
      <c r="J252" s="12" t="s">
        <v>38</v>
      </c>
      <c r="K252" s="13"/>
      <c r="L252" s="13"/>
      <c r="M252" s="14"/>
      <c r="N252" s="2"/>
      <c r="V252" s="50"/>
    </row>
    <row r="253" spans="1:22" ht="13.8" thickBot="1" x14ac:dyDescent="0.3">
      <c r="A253" s="292"/>
      <c r="B253" s="8"/>
      <c r="C253" s="8"/>
      <c r="D253" s="9"/>
      <c r="E253" s="10" t="s">
        <v>2</v>
      </c>
      <c r="F253" s="11"/>
      <c r="G253" s="302"/>
      <c r="H253" s="303"/>
      <c r="I253" s="304"/>
      <c r="J253" s="12" t="s">
        <v>39</v>
      </c>
      <c r="K253" s="13"/>
      <c r="L253" s="13"/>
      <c r="M253" s="14"/>
      <c r="N253" s="2"/>
      <c r="V253" s="50"/>
    </row>
    <row r="254" spans="1:22" ht="21.6" thickTop="1" thickBot="1" x14ac:dyDescent="0.3">
      <c r="A254" s="290">
        <f t="shared" ref="A254" si="56">A250+1</f>
        <v>60</v>
      </c>
      <c r="B254" s="74" t="s">
        <v>29</v>
      </c>
      <c r="C254" s="74" t="s">
        <v>31</v>
      </c>
      <c r="D254" s="74" t="s">
        <v>18</v>
      </c>
      <c r="E254" s="293" t="s">
        <v>33</v>
      </c>
      <c r="F254" s="293"/>
      <c r="G254" s="293" t="s">
        <v>24</v>
      </c>
      <c r="H254" s="294"/>
      <c r="I254" s="45"/>
      <c r="J254" s="42" t="s">
        <v>0</v>
      </c>
      <c r="K254" s="43"/>
      <c r="L254" s="43"/>
      <c r="M254" s="44"/>
      <c r="N254" s="2"/>
      <c r="V254" s="50"/>
    </row>
    <row r="255" spans="1:22" ht="13.8" thickBot="1" x14ac:dyDescent="0.3">
      <c r="A255" s="291"/>
      <c r="B255" s="7"/>
      <c r="C255" s="7"/>
      <c r="D255" s="4"/>
      <c r="E255" s="7"/>
      <c r="F255" s="7"/>
      <c r="G255" s="295"/>
      <c r="H255" s="296"/>
      <c r="I255" s="297"/>
      <c r="J255" s="40" t="s">
        <v>37</v>
      </c>
      <c r="K255" s="40"/>
      <c r="L255" s="40"/>
      <c r="M255" s="41"/>
      <c r="N255" s="2"/>
      <c r="V255" s="50">
        <v>0</v>
      </c>
    </row>
    <row r="256" spans="1:22" ht="21" thickBot="1" x14ac:dyDescent="0.3">
      <c r="A256" s="291"/>
      <c r="B256" s="75" t="s">
        <v>30</v>
      </c>
      <c r="C256" s="75" t="s">
        <v>32</v>
      </c>
      <c r="D256" s="75" t="s">
        <v>17</v>
      </c>
      <c r="E256" s="298" t="s">
        <v>34</v>
      </c>
      <c r="F256" s="298"/>
      <c r="G256" s="299"/>
      <c r="H256" s="300"/>
      <c r="I256" s="301"/>
      <c r="J256" s="12" t="s">
        <v>38</v>
      </c>
      <c r="K256" s="13"/>
      <c r="L256" s="13"/>
      <c r="M256" s="14"/>
      <c r="N256" s="2"/>
      <c r="V256" s="50"/>
    </row>
    <row r="257" spans="1:22" ht="13.8" thickBot="1" x14ac:dyDescent="0.3">
      <c r="A257" s="292"/>
      <c r="B257" s="8"/>
      <c r="C257" s="8"/>
      <c r="D257" s="9"/>
      <c r="E257" s="10" t="s">
        <v>2</v>
      </c>
      <c r="F257" s="11"/>
      <c r="G257" s="302"/>
      <c r="H257" s="303"/>
      <c r="I257" s="304"/>
      <c r="J257" s="12" t="s">
        <v>39</v>
      </c>
      <c r="K257" s="13"/>
      <c r="L257" s="13"/>
      <c r="M257" s="14"/>
      <c r="N257" s="2"/>
      <c r="V257" s="50"/>
    </row>
    <row r="258" spans="1:22" ht="21.6" thickTop="1" thickBot="1" x14ac:dyDescent="0.3">
      <c r="A258" s="290">
        <f t="shared" ref="A258" si="57">A254+1</f>
        <v>61</v>
      </c>
      <c r="B258" s="74" t="s">
        <v>29</v>
      </c>
      <c r="C258" s="74" t="s">
        <v>31</v>
      </c>
      <c r="D258" s="74" t="s">
        <v>18</v>
      </c>
      <c r="E258" s="293" t="s">
        <v>33</v>
      </c>
      <c r="F258" s="293"/>
      <c r="G258" s="293" t="s">
        <v>24</v>
      </c>
      <c r="H258" s="294"/>
      <c r="I258" s="45"/>
      <c r="J258" s="42" t="s">
        <v>0</v>
      </c>
      <c r="K258" s="43"/>
      <c r="L258" s="43"/>
      <c r="M258" s="44"/>
      <c r="N258" s="2"/>
      <c r="V258" s="50"/>
    </row>
    <row r="259" spans="1:22" ht="13.8" thickBot="1" x14ac:dyDescent="0.3">
      <c r="A259" s="291"/>
      <c r="B259" s="7"/>
      <c r="C259" s="7"/>
      <c r="D259" s="4"/>
      <c r="E259" s="7"/>
      <c r="F259" s="7"/>
      <c r="G259" s="295"/>
      <c r="H259" s="296"/>
      <c r="I259" s="297"/>
      <c r="J259" s="40" t="s">
        <v>37</v>
      </c>
      <c r="K259" s="40"/>
      <c r="L259" s="40"/>
      <c r="M259" s="41"/>
      <c r="N259" s="2"/>
      <c r="V259" s="50">
        <v>0</v>
      </c>
    </row>
    <row r="260" spans="1:22" ht="21" thickBot="1" x14ac:dyDescent="0.3">
      <c r="A260" s="291"/>
      <c r="B260" s="75" t="s">
        <v>30</v>
      </c>
      <c r="C260" s="75" t="s">
        <v>32</v>
      </c>
      <c r="D260" s="75" t="s">
        <v>17</v>
      </c>
      <c r="E260" s="298" t="s">
        <v>34</v>
      </c>
      <c r="F260" s="298"/>
      <c r="G260" s="299"/>
      <c r="H260" s="300"/>
      <c r="I260" s="301"/>
      <c r="J260" s="12" t="s">
        <v>38</v>
      </c>
      <c r="K260" s="13"/>
      <c r="L260" s="13"/>
      <c r="M260" s="14"/>
      <c r="N260" s="2"/>
      <c r="V260" s="50"/>
    </row>
    <row r="261" spans="1:22" ht="13.8" thickBot="1" x14ac:dyDescent="0.3">
      <c r="A261" s="292"/>
      <c r="B261" s="8"/>
      <c r="C261" s="8"/>
      <c r="D261" s="9"/>
      <c r="E261" s="10" t="s">
        <v>2</v>
      </c>
      <c r="F261" s="11"/>
      <c r="G261" s="302"/>
      <c r="H261" s="303"/>
      <c r="I261" s="304"/>
      <c r="J261" s="12" t="s">
        <v>39</v>
      </c>
      <c r="K261" s="13"/>
      <c r="L261" s="13"/>
      <c r="M261" s="14"/>
      <c r="N261" s="2"/>
      <c r="V261" s="50"/>
    </row>
    <row r="262" spans="1:22" ht="21.6" thickTop="1" thickBot="1" x14ac:dyDescent="0.3">
      <c r="A262" s="290">
        <f t="shared" ref="A262" si="58">A258+1</f>
        <v>62</v>
      </c>
      <c r="B262" s="74" t="s">
        <v>29</v>
      </c>
      <c r="C262" s="74" t="s">
        <v>31</v>
      </c>
      <c r="D262" s="74" t="s">
        <v>18</v>
      </c>
      <c r="E262" s="293" t="s">
        <v>33</v>
      </c>
      <c r="F262" s="293"/>
      <c r="G262" s="293" t="s">
        <v>24</v>
      </c>
      <c r="H262" s="294"/>
      <c r="I262" s="45"/>
      <c r="J262" s="42" t="s">
        <v>0</v>
      </c>
      <c r="K262" s="43"/>
      <c r="L262" s="43"/>
      <c r="M262" s="44"/>
      <c r="N262" s="2"/>
      <c r="V262" s="50"/>
    </row>
    <row r="263" spans="1:22" ht="13.8" thickBot="1" x14ac:dyDescent="0.3">
      <c r="A263" s="291"/>
      <c r="B263" s="7"/>
      <c r="C263" s="7"/>
      <c r="D263" s="4"/>
      <c r="E263" s="7"/>
      <c r="F263" s="7"/>
      <c r="G263" s="295"/>
      <c r="H263" s="296"/>
      <c r="I263" s="297"/>
      <c r="J263" s="40" t="s">
        <v>37</v>
      </c>
      <c r="K263" s="40"/>
      <c r="L263" s="40"/>
      <c r="M263" s="41"/>
      <c r="N263" s="2"/>
      <c r="V263" s="50">
        <v>0</v>
      </c>
    </row>
    <row r="264" spans="1:22" ht="21" thickBot="1" x14ac:dyDescent="0.3">
      <c r="A264" s="291"/>
      <c r="B264" s="75" t="s">
        <v>30</v>
      </c>
      <c r="C264" s="75" t="s">
        <v>32</v>
      </c>
      <c r="D264" s="75" t="s">
        <v>17</v>
      </c>
      <c r="E264" s="298" t="s">
        <v>34</v>
      </c>
      <c r="F264" s="298"/>
      <c r="G264" s="299"/>
      <c r="H264" s="300"/>
      <c r="I264" s="301"/>
      <c r="J264" s="12" t="s">
        <v>38</v>
      </c>
      <c r="K264" s="13"/>
      <c r="L264" s="13"/>
      <c r="M264" s="14"/>
      <c r="N264" s="2"/>
      <c r="V264" s="50"/>
    </row>
    <row r="265" spans="1:22" ht="13.8" thickBot="1" x14ac:dyDescent="0.3">
      <c r="A265" s="292"/>
      <c r="B265" s="8"/>
      <c r="C265" s="8"/>
      <c r="D265" s="9"/>
      <c r="E265" s="10" t="s">
        <v>2</v>
      </c>
      <c r="F265" s="11"/>
      <c r="G265" s="302"/>
      <c r="H265" s="303"/>
      <c r="I265" s="304"/>
      <c r="J265" s="12" t="s">
        <v>39</v>
      </c>
      <c r="K265" s="13"/>
      <c r="L265" s="13"/>
      <c r="M265" s="14"/>
      <c r="N265" s="2"/>
      <c r="V265" s="50"/>
    </row>
    <row r="266" spans="1:22" ht="21.6" thickTop="1" thickBot="1" x14ac:dyDescent="0.3">
      <c r="A266" s="290">
        <f t="shared" ref="A266" si="59">A262+1</f>
        <v>63</v>
      </c>
      <c r="B266" s="74" t="s">
        <v>29</v>
      </c>
      <c r="C266" s="74" t="s">
        <v>31</v>
      </c>
      <c r="D266" s="74" t="s">
        <v>18</v>
      </c>
      <c r="E266" s="293" t="s">
        <v>33</v>
      </c>
      <c r="F266" s="293"/>
      <c r="G266" s="293" t="s">
        <v>24</v>
      </c>
      <c r="H266" s="294"/>
      <c r="I266" s="45"/>
      <c r="J266" s="42" t="s">
        <v>0</v>
      </c>
      <c r="K266" s="43"/>
      <c r="L266" s="43"/>
      <c r="M266" s="44"/>
      <c r="N266" s="2"/>
      <c r="V266" s="50"/>
    </row>
    <row r="267" spans="1:22" ht="13.8" thickBot="1" x14ac:dyDescent="0.3">
      <c r="A267" s="291"/>
      <c r="B267" s="7"/>
      <c r="C267" s="7"/>
      <c r="D267" s="4"/>
      <c r="E267" s="7"/>
      <c r="F267" s="7"/>
      <c r="G267" s="295"/>
      <c r="H267" s="296"/>
      <c r="I267" s="297"/>
      <c r="J267" s="40" t="s">
        <v>37</v>
      </c>
      <c r="K267" s="40"/>
      <c r="L267" s="40"/>
      <c r="M267" s="41"/>
      <c r="N267" s="2"/>
      <c r="V267" s="50">
        <v>0</v>
      </c>
    </row>
    <row r="268" spans="1:22" ht="21" thickBot="1" x14ac:dyDescent="0.3">
      <c r="A268" s="291"/>
      <c r="B268" s="75" t="s">
        <v>30</v>
      </c>
      <c r="C268" s="75" t="s">
        <v>32</v>
      </c>
      <c r="D268" s="75" t="s">
        <v>17</v>
      </c>
      <c r="E268" s="298" t="s">
        <v>34</v>
      </c>
      <c r="F268" s="298"/>
      <c r="G268" s="299"/>
      <c r="H268" s="300"/>
      <c r="I268" s="301"/>
      <c r="J268" s="12" t="s">
        <v>38</v>
      </c>
      <c r="K268" s="13"/>
      <c r="L268" s="13"/>
      <c r="M268" s="14"/>
      <c r="N268" s="2"/>
      <c r="V268" s="50"/>
    </row>
    <row r="269" spans="1:22" ht="13.8" thickBot="1" x14ac:dyDescent="0.3">
      <c r="A269" s="292"/>
      <c r="B269" s="8"/>
      <c r="C269" s="8"/>
      <c r="D269" s="9"/>
      <c r="E269" s="10" t="s">
        <v>2</v>
      </c>
      <c r="F269" s="11"/>
      <c r="G269" s="302"/>
      <c r="H269" s="303"/>
      <c r="I269" s="304"/>
      <c r="J269" s="12" t="s">
        <v>39</v>
      </c>
      <c r="K269" s="13"/>
      <c r="L269" s="13"/>
      <c r="M269" s="14"/>
      <c r="N269" s="2"/>
      <c r="V269" s="50"/>
    </row>
    <row r="270" spans="1:22" ht="21.6" thickTop="1" thickBot="1" x14ac:dyDescent="0.3">
      <c r="A270" s="290">
        <f t="shared" ref="A270" si="60">A266+1</f>
        <v>64</v>
      </c>
      <c r="B270" s="74" t="s">
        <v>29</v>
      </c>
      <c r="C270" s="74" t="s">
        <v>31</v>
      </c>
      <c r="D270" s="74" t="s">
        <v>18</v>
      </c>
      <c r="E270" s="293" t="s">
        <v>33</v>
      </c>
      <c r="F270" s="293"/>
      <c r="G270" s="293" t="s">
        <v>24</v>
      </c>
      <c r="H270" s="294"/>
      <c r="I270" s="45"/>
      <c r="J270" s="42" t="s">
        <v>0</v>
      </c>
      <c r="K270" s="43"/>
      <c r="L270" s="43"/>
      <c r="M270" s="44"/>
      <c r="N270" s="2"/>
      <c r="V270" s="50"/>
    </row>
    <row r="271" spans="1:22" ht="13.8" thickBot="1" x14ac:dyDescent="0.3">
      <c r="A271" s="291"/>
      <c r="B271" s="7"/>
      <c r="C271" s="7"/>
      <c r="D271" s="4"/>
      <c r="E271" s="7"/>
      <c r="F271" s="7"/>
      <c r="G271" s="295"/>
      <c r="H271" s="296"/>
      <c r="I271" s="297"/>
      <c r="J271" s="40" t="s">
        <v>37</v>
      </c>
      <c r="K271" s="40"/>
      <c r="L271" s="40"/>
      <c r="M271" s="41"/>
      <c r="N271" s="2"/>
      <c r="V271" s="50">
        <v>0</v>
      </c>
    </row>
    <row r="272" spans="1:22" ht="21" thickBot="1" x14ac:dyDescent="0.3">
      <c r="A272" s="291"/>
      <c r="B272" s="75" t="s">
        <v>30</v>
      </c>
      <c r="C272" s="75" t="s">
        <v>32</v>
      </c>
      <c r="D272" s="75" t="s">
        <v>17</v>
      </c>
      <c r="E272" s="298" t="s">
        <v>34</v>
      </c>
      <c r="F272" s="298"/>
      <c r="G272" s="299"/>
      <c r="H272" s="300"/>
      <c r="I272" s="301"/>
      <c r="J272" s="12" t="s">
        <v>38</v>
      </c>
      <c r="K272" s="13"/>
      <c r="L272" s="13"/>
      <c r="M272" s="14"/>
      <c r="N272" s="2"/>
      <c r="V272" s="50"/>
    </row>
    <row r="273" spans="1:22" ht="13.8" thickBot="1" x14ac:dyDescent="0.3">
      <c r="A273" s="292"/>
      <c r="B273" s="8"/>
      <c r="C273" s="8"/>
      <c r="D273" s="9"/>
      <c r="E273" s="10" t="s">
        <v>2</v>
      </c>
      <c r="F273" s="11"/>
      <c r="G273" s="302"/>
      <c r="H273" s="303"/>
      <c r="I273" s="304"/>
      <c r="J273" s="12" t="s">
        <v>39</v>
      </c>
      <c r="K273" s="13"/>
      <c r="L273" s="13"/>
      <c r="M273" s="14"/>
      <c r="N273" s="2"/>
      <c r="V273" s="50"/>
    </row>
    <row r="274" spans="1:22" ht="21.6" thickTop="1" thickBot="1" x14ac:dyDescent="0.3">
      <c r="A274" s="290">
        <f t="shared" ref="A274" si="61">A270+1</f>
        <v>65</v>
      </c>
      <c r="B274" s="74" t="s">
        <v>29</v>
      </c>
      <c r="C274" s="74" t="s">
        <v>31</v>
      </c>
      <c r="D274" s="74" t="s">
        <v>18</v>
      </c>
      <c r="E274" s="293" t="s">
        <v>33</v>
      </c>
      <c r="F274" s="293"/>
      <c r="G274" s="293" t="s">
        <v>24</v>
      </c>
      <c r="H274" s="294"/>
      <c r="I274" s="45"/>
      <c r="J274" s="42" t="s">
        <v>0</v>
      </c>
      <c r="K274" s="43"/>
      <c r="L274" s="43"/>
      <c r="M274" s="44"/>
      <c r="N274" s="2"/>
      <c r="V274" s="50"/>
    </row>
    <row r="275" spans="1:22" ht="13.8" thickBot="1" x14ac:dyDescent="0.3">
      <c r="A275" s="291"/>
      <c r="B275" s="7"/>
      <c r="C275" s="7"/>
      <c r="D275" s="4"/>
      <c r="E275" s="7"/>
      <c r="F275" s="7"/>
      <c r="G275" s="295"/>
      <c r="H275" s="296"/>
      <c r="I275" s="297"/>
      <c r="J275" s="40" t="s">
        <v>37</v>
      </c>
      <c r="K275" s="40"/>
      <c r="L275" s="40"/>
      <c r="M275" s="41"/>
      <c r="N275" s="2"/>
      <c r="V275" s="50">
        <v>0</v>
      </c>
    </row>
    <row r="276" spans="1:22" ht="21" thickBot="1" x14ac:dyDescent="0.3">
      <c r="A276" s="291"/>
      <c r="B276" s="75" t="s">
        <v>30</v>
      </c>
      <c r="C276" s="75" t="s">
        <v>32</v>
      </c>
      <c r="D276" s="75" t="s">
        <v>17</v>
      </c>
      <c r="E276" s="298" t="s">
        <v>34</v>
      </c>
      <c r="F276" s="298"/>
      <c r="G276" s="299"/>
      <c r="H276" s="300"/>
      <c r="I276" s="301"/>
      <c r="J276" s="12" t="s">
        <v>38</v>
      </c>
      <c r="K276" s="13"/>
      <c r="L276" s="13"/>
      <c r="M276" s="14"/>
      <c r="N276" s="2"/>
      <c r="V276" s="50"/>
    </row>
    <row r="277" spans="1:22" ht="13.8" thickBot="1" x14ac:dyDescent="0.3">
      <c r="A277" s="292"/>
      <c r="B277" s="8"/>
      <c r="C277" s="8"/>
      <c r="D277" s="9"/>
      <c r="E277" s="10" t="s">
        <v>2</v>
      </c>
      <c r="F277" s="11"/>
      <c r="G277" s="302"/>
      <c r="H277" s="303"/>
      <c r="I277" s="304"/>
      <c r="J277" s="12" t="s">
        <v>39</v>
      </c>
      <c r="K277" s="13"/>
      <c r="L277" s="13"/>
      <c r="M277" s="14"/>
      <c r="N277" s="2"/>
      <c r="V277" s="50"/>
    </row>
    <row r="278" spans="1:22" ht="21.6" thickTop="1" thickBot="1" x14ac:dyDescent="0.3">
      <c r="A278" s="290">
        <f t="shared" ref="A278" si="62">A274+1</f>
        <v>66</v>
      </c>
      <c r="B278" s="74" t="s">
        <v>29</v>
      </c>
      <c r="C278" s="74" t="s">
        <v>31</v>
      </c>
      <c r="D278" s="74" t="s">
        <v>18</v>
      </c>
      <c r="E278" s="293" t="s">
        <v>33</v>
      </c>
      <c r="F278" s="293"/>
      <c r="G278" s="293" t="s">
        <v>24</v>
      </c>
      <c r="H278" s="294"/>
      <c r="I278" s="45"/>
      <c r="J278" s="42" t="s">
        <v>0</v>
      </c>
      <c r="K278" s="43"/>
      <c r="L278" s="43"/>
      <c r="M278" s="44"/>
      <c r="N278" s="2"/>
      <c r="V278" s="50"/>
    </row>
    <row r="279" spans="1:22" ht="13.8" thickBot="1" x14ac:dyDescent="0.3">
      <c r="A279" s="291"/>
      <c r="B279" s="7"/>
      <c r="C279" s="7"/>
      <c r="D279" s="4"/>
      <c r="E279" s="7"/>
      <c r="F279" s="7"/>
      <c r="G279" s="295"/>
      <c r="H279" s="296"/>
      <c r="I279" s="297"/>
      <c r="J279" s="40" t="s">
        <v>37</v>
      </c>
      <c r="K279" s="40"/>
      <c r="L279" s="40"/>
      <c r="M279" s="41"/>
      <c r="N279" s="2"/>
      <c r="V279" s="50">
        <v>0</v>
      </c>
    </row>
    <row r="280" spans="1:22" ht="21" thickBot="1" x14ac:dyDescent="0.3">
      <c r="A280" s="291"/>
      <c r="B280" s="75" t="s">
        <v>30</v>
      </c>
      <c r="C280" s="75" t="s">
        <v>32</v>
      </c>
      <c r="D280" s="75" t="s">
        <v>17</v>
      </c>
      <c r="E280" s="298" t="s">
        <v>34</v>
      </c>
      <c r="F280" s="298"/>
      <c r="G280" s="299"/>
      <c r="H280" s="300"/>
      <c r="I280" s="301"/>
      <c r="J280" s="12" t="s">
        <v>38</v>
      </c>
      <c r="K280" s="13"/>
      <c r="L280" s="13"/>
      <c r="M280" s="14"/>
      <c r="N280" s="2"/>
      <c r="V280" s="50"/>
    </row>
    <row r="281" spans="1:22" ht="13.8" thickBot="1" x14ac:dyDescent="0.3">
      <c r="A281" s="292"/>
      <c r="B281" s="8"/>
      <c r="C281" s="8"/>
      <c r="D281" s="9"/>
      <c r="E281" s="10" t="s">
        <v>2</v>
      </c>
      <c r="F281" s="11"/>
      <c r="G281" s="302"/>
      <c r="H281" s="303"/>
      <c r="I281" s="304"/>
      <c r="J281" s="12" t="s">
        <v>39</v>
      </c>
      <c r="K281" s="13"/>
      <c r="L281" s="13"/>
      <c r="M281" s="14"/>
      <c r="N281" s="2"/>
      <c r="V281" s="50"/>
    </row>
    <row r="282" spans="1:22" ht="21.6" thickTop="1" thickBot="1" x14ac:dyDescent="0.3">
      <c r="A282" s="290">
        <f t="shared" ref="A282" si="63">A278+1</f>
        <v>67</v>
      </c>
      <c r="B282" s="74" t="s">
        <v>29</v>
      </c>
      <c r="C282" s="74" t="s">
        <v>31</v>
      </c>
      <c r="D282" s="74" t="s">
        <v>18</v>
      </c>
      <c r="E282" s="293" t="s">
        <v>33</v>
      </c>
      <c r="F282" s="293"/>
      <c r="G282" s="293" t="s">
        <v>24</v>
      </c>
      <c r="H282" s="294"/>
      <c r="I282" s="45"/>
      <c r="J282" s="42" t="s">
        <v>0</v>
      </c>
      <c r="K282" s="43"/>
      <c r="L282" s="43"/>
      <c r="M282" s="44"/>
      <c r="N282" s="2"/>
      <c r="V282" s="50"/>
    </row>
    <row r="283" spans="1:22" ht="13.8" thickBot="1" x14ac:dyDescent="0.3">
      <c r="A283" s="291"/>
      <c r="B283" s="7"/>
      <c r="C283" s="7"/>
      <c r="D283" s="4"/>
      <c r="E283" s="7"/>
      <c r="F283" s="7"/>
      <c r="G283" s="295"/>
      <c r="H283" s="296"/>
      <c r="I283" s="297"/>
      <c r="J283" s="40" t="s">
        <v>37</v>
      </c>
      <c r="K283" s="40"/>
      <c r="L283" s="40"/>
      <c r="M283" s="41"/>
      <c r="N283" s="2"/>
      <c r="V283" s="50">
        <v>0</v>
      </c>
    </row>
    <row r="284" spans="1:22" ht="21" thickBot="1" x14ac:dyDescent="0.3">
      <c r="A284" s="291"/>
      <c r="B284" s="75" t="s">
        <v>30</v>
      </c>
      <c r="C284" s="75" t="s">
        <v>32</v>
      </c>
      <c r="D284" s="75" t="s">
        <v>17</v>
      </c>
      <c r="E284" s="298" t="s">
        <v>34</v>
      </c>
      <c r="F284" s="298"/>
      <c r="G284" s="299"/>
      <c r="H284" s="300"/>
      <c r="I284" s="301"/>
      <c r="J284" s="12" t="s">
        <v>38</v>
      </c>
      <c r="K284" s="13"/>
      <c r="L284" s="13"/>
      <c r="M284" s="14"/>
      <c r="N284" s="2"/>
      <c r="V284" s="50"/>
    </row>
    <row r="285" spans="1:22" ht="13.8" thickBot="1" x14ac:dyDescent="0.3">
      <c r="A285" s="292"/>
      <c r="B285" s="8"/>
      <c r="C285" s="8"/>
      <c r="D285" s="9"/>
      <c r="E285" s="10" t="s">
        <v>2</v>
      </c>
      <c r="F285" s="11"/>
      <c r="G285" s="302"/>
      <c r="H285" s="303"/>
      <c r="I285" s="304"/>
      <c r="J285" s="12" t="s">
        <v>39</v>
      </c>
      <c r="K285" s="13"/>
      <c r="L285" s="13"/>
      <c r="M285" s="14"/>
      <c r="N285" s="2"/>
      <c r="V285" s="50"/>
    </row>
    <row r="286" spans="1:22" ht="21.6" thickTop="1" thickBot="1" x14ac:dyDescent="0.3">
      <c r="A286" s="290">
        <f t="shared" ref="A286" si="64">A282+1</f>
        <v>68</v>
      </c>
      <c r="B286" s="74" t="s">
        <v>29</v>
      </c>
      <c r="C286" s="74" t="s">
        <v>31</v>
      </c>
      <c r="D286" s="74" t="s">
        <v>18</v>
      </c>
      <c r="E286" s="293" t="s">
        <v>33</v>
      </c>
      <c r="F286" s="293"/>
      <c r="G286" s="293" t="s">
        <v>24</v>
      </c>
      <c r="H286" s="294"/>
      <c r="I286" s="45"/>
      <c r="J286" s="42" t="s">
        <v>0</v>
      </c>
      <c r="K286" s="43"/>
      <c r="L286" s="43"/>
      <c r="M286" s="44"/>
      <c r="N286" s="2"/>
      <c r="V286" s="50"/>
    </row>
    <row r="287" spans="1:22" ht="13.8" thickBot="1" x14ac:dyDescent="0.3">
      <c r="A287" s="291"/>
      <c r="B287" s="7"/>
      <c r="C287" s="7"/>
      <c r="D287" s="4"/>
      <c r="E287" s="7"/>
      <c r="F287" s="7"/>
      <c r="G287" s="295"/>
      <c r="H287" s="296"/>
      <c r="I287" s="297"/>
      <c r="J287" s="40" t="s">
        <v>37</v>
      </c>
      <c r="K287" s="40"/>
      <c r="L287" s="40"/>
      <c r="M287" s="41"/>
      <c r="N287" s="2"/>
      <c r="V287" s="50">
        <v>0</v>
      </c>
    </row>
    <row r="288" spans="1:22" ht="21" thickBot="1" x14ac:dyDescent="0.3">
      <c r="A288" s="291"/>
      <c r="B288" s="75" t="s">
        <v>30</v>
      </c>
      <c r="C288" s="75" t="s">
        <v>32</v>
      </c>
      <c r="D288" s="75" t="s">
        <v>17</v>
      </c>
      <c r="E288" s="298" t="s">
        <v>34</v>
      </c>
      <c r="F288" s="298"/>
      <c r="G288" s="299"/>
      <c r="H288" s="300"/>
      <c r="I288" s="301"/>
      <c r="J288" s="12" t="s">
        <v>38</v>
      </c>
      <c r="K288" s="13"/>
      <c r="L288" s="13"/>
      <c r="M288" s="14"/>
      <c r="N288" s="2"/>
      <c r="V288" s="50"/>
    </row>
    <row r="289" spans="1:22" ht="13.8" thickBot="1" x14ac:dyDescent="0.3">
      <c r="A289" s="292"/>
      <c r="B289" s="8"/>
      <c r="C289" s="8"/>
      <c r="D289" s="9"/>
      <c r="E289" s="10" t="s">
        <v>2</v>
      </c>
      <c r="F289" s="11"/>
      <c r="G289" s="302"/>
      <c r="H289" s="303"/>
      <c r="I289" s="304"/>
      <c r="J289" s="12" t="s">
        <v>39</v>
      </c>
      <c r="K289" s="13"/>
      <c r="L289" s="13"/>
      <c r="M289" s="14"/>
      <c r="N289" s="2"/>
      <c r="V289" s="50"/>
    </row>
    <row r="290" spans="1:22" ht="21.6" thickTop="1" thickBot="1" x14ac:dyDescent="0.3">
      <c r="A290" s="290">
        <f t="shared" ref="A290" si="65">A286+1</f>
        <v>69</v>
      </c>
      <c r="B290" s="74" t="s">
        <v>29</v>
      </c>
      <c r="C290" s="74" t="s">
        <v>31</v>
      </c>
      <c r="D290" s="74" t="s">
        <v>18</v>
      </c>
      <c r="E290" s="293" t="s">
        <v>33</v>
      </c>
      <c r="F290" s="293"/>
      <c r="G290" s="293" t="s">
        <v>24</v>
      </c>
      <c r="H290" s="294"/>
      <c r="I290" s="45"/>
      <c r="J290" s="42" t="s">
        <v>0</v>
      </c>
      <c r="K290" s="43"/>
      <c r="L290" s="43"/>
      <c r="M290" s="44"/>
      <c r="N290" s="2"/>
      <c r="V290" s="50"/>
    </row>
    <row r="291" spans="1:22" ht="13.8" thickBot="1" x14ac:dyDescent="0.3">
      <c r="A291" s="291"/>
      <c r="B291" s="7"/>
      <c r="C291" s="7"/>
      <c r="D291" s="4"/>
      <c r="E291" s="7"/>
      <c r="F291" s="7"/>
      <c r="G291" s="295"/>
      <c r="H291" s="296"/>
      <c r="I291" s="297"/>
      <c r="J291" s="40" t="s">
        <v>37</v>
      </c>
      <c r="K291" s="40"/>
      <c r="L291" s="40"/>
      <c r="M291" s="41"/>
      <c r="N291" s="2"/>
      <c r="V291" s="50">
        <v>0</v>
      </c>
    </row>
    <row r="292" spans="1:22" ht="21" thickBot="1" x14ac:dyDescent="0.3">
      <c r="A292" s="291"/>
      <c r="B292" s="75" t="s">
        <v>30</v>
      </c>
      <c r="C292" s="75" t="s">
        <v>32</v>
      </c>
      <c r="D292" s="75" t="s">
        <v>17</v>
      </c>
      <c r="E292" s="298" t="s">
        <v>34</v>
      </c>
      <c r="F292" s="298"/>
      <c r="G292" s="299"/>
      <c r="H292" s="300"/>
      <c r="I292" s="301"/>
      <c r="J292" s="12" t="s">
        <v>38</v>
      </c>
      <c r="K292" s="13"/>
      <c r="L292" s="13"/>
      <c r="M292" s="14"/>
      <c r="N292" s="2"/>
      <c r="V292" s="50"/>
    </row>
    <row r="293" spans="1:22" ht="13.8" thickBot="1" x14ac:dyDescent="0.3">
      <c r="A293" s="292"/>
      <c r="B293" s="8"/>
      <c r="C293" s="8"/>
      <c r="D293" s="9"/>
      <c r="E293" s="10" t="s">
        <v>2</v>
      </c>
      <c r="F293" s="11"/>
      <c r="G293" s="302"/>
      <c r="H293" s="303"/>
      <c r="I293" s="304"/>
      <c r="J293" s="12" t="s">
        <v>39</v>
      </c>
      <c r="K293" s="13"/>
      <c r="L293" s="13"/>
      <c r="M293" s="14"/>
      <c r="N293" s="2"/>
      <c r="V293" s="50"/>
    </row>
    <row r="294" spans="1:22" ht="21.6" thickTop="1" thickBot="1" x14ac:dyDescent="0.3">
      <c r="A294" s="290">
        <f t="shared" ref="A294" si="66">A290+1</f>
        <v>70</v>
      </c>
      <c r="B294" s="74" t="s">
        <v>29</v>
      </c>
      <c r="C294" s="74" t="s">
        <v>31</v>
      </c>
      <c r="D294" s="74" t="s">
        <v>18</v>
      </c>
      <c r="E294" s="293" t="s">
        <v>33</v>
      </c>
      <c r="F294" s="293"/>
      <c r="G294" s="293" t="s">
        <v>24</v>
      </c>
      <c r="H294" s="294"/>
      <c r="I294" s="45"/>
      <c r="J294" s="42" t="s">
        <v>0</v>
      </c>
      <c r="K294" s="43"/>
      <c r="L294" s="43"/>
      <c r="M294" s="44"/>
      <c r="N294" s="2"/>
      <c r="V294" s="50"/>
    </row>
    <row r="295" spans="1:22" ht="13.8" thickBot="1" x14ac:dyDescent="0.3">
      <c r="A295" s="291"/>
      <c r="B295" s="7"/>
      <c r="C295" s="7"/>
      <c r="D295" s="4"/>
      <c r="E295" s="7"/>
      <c r="F295" s="7"/>
      <c r="G295" s="295"/>
      <c r="H295" s="296"/>
      <c r="I295" s="297"/>
      <c r="J295" s="40" t="s">
        <v>37</v>
      </c>
      <c r="K295" s="40"/>
      <c r="L295" s="40"/>
      <c r="M295" s="41"/>
      <c r="N295" s="2"/>
      <c r="V295" s="50">
        <v>0</v>
      </c>
    </row>
    <row r="296" spans="1:22" ht="21" thickBot="1" x14ac:dyDescent="0.3">
      <c r="A296" s="291"/>
      <c r="B296" s="75" t="s">
        <v>30</v>
      </c>
      <c r="C296" s="75" t="s">
        <v>32</v>
      </c>
      <c r="D296" s="75" t="s">
        <v>17</v>
      </c>
      <c r="E296" s="298" t="s">
        <v>34</v>
      </c>
      <c r="F296" s="298"/>
      <c r="G296" s="299"/>
      <c r="H296" s="300"/>
      <c r="I296" s="301"/>
      <c r="J296" s="12" t="s">
        <v>38</v>
      </c>
      <c r="K296" s="13"/>
      <c r="L296" s="13"/>
      <c r="M296" s="14"/>
      <c r="N296" s="2"/>
      <c r="V296" s="50"/>
    </row>
    <row r="297" spans="1:22" ht="13.8" thickBot="1" x14ac:dyDescent="0.3">
      <c r="A297" s="292"/>
      <c r="B297" s="8"/>
      <c r="C297" s="8"/>
      <c r="D297" s="9"/>
      <c r="E297" s="10" t="s">
        <v>2</v>
      </c>
      <c r="F297" s="11"/>
      <c r="G297" s="302"/>
      <c r="H297" s="303"/>
      <c r="I297" s="304"/>
      <c r="J297" s="12" t="s">
        <v>39</v>
      </c>
      <c r="K297" s="13"/>
      <c r="L297" s="13"/>
      <c r="M297" s="14"/>
      <c r="N297" s="2"/>
      <c r="V297" s="50"/>
    </row>
    <row r="298" spans="1:22" ht="21.6" thickTop="1" thickBot="1" x14ac:dyDescent="0.3">
      <c r="A298" s="290">
        <f t="shared" ref="A298" si="67">A294+1</f>
        <v>71</v>
      </c>
      <c r="B298" s="74" t="s">
        <v>29</v>
      </c>
      <c r="C298" s="74" t="s">
        <v>31</v>
      </c>
      <c r="D298" s="74" t="s">
        <v>18</v>
      </c>
      <c r="E298" s="293" t="s">
        <v>33</v>
      </c>
      <c r="F298" s="293"/>
      <c r="G298" s="293" t="s">
        <v>24</v>
      </c>
      <c r="H298" s="294"/>
      <c r="I298" s="45"/>
      <c r="J298" s="42" t="s">
        <v>0</v>
      </c>
      <c r="K298" s="43"/>
      <c r="L298" s="43"/>
      <c r="M298" s="44"/>
      <c r="N298" s="2"/>
      <c r="V298" s="50"/>
    </row>
    <row r="299" spans="1:22" ht="13.8" thickBot="1" x14ac:dyDescent="0.3">
      <c r="A299" s="291"/>
      <c r="B299" s="7"/>
      <c r="C299" s="7"/>
      <c r="D299" s="4"/>
      <c r="E299" s="7"/>
      <c r="F299" s="7"/>
      <c r="G299" s="295"/>
      <c r="H299" s="296"/>
      <c r="I299" s="297"/>
      <c r="J299" s="40" t="s">
        <v>37</v>
      </c>
      <c r="K299" s="40"/>
      <c r="L299" s="40"/>
      <c r="M299" s="41"/>
      <c r="N299" s="2"/>
      <c r="V299" s="50">
        <v>0</v>
      </c>
    </row>
    <row r="300" spans="1:22" ht="21" thickBot="1" x14ac:dyDescent="0.3">
      <c r="A300" s="291"/>
      <c r="B300" s="75" t="s">
        <v>30</v>
      </c>
      <c r="C300" s="75" t="s">
        <v>32</v>
      </c>
      <c r="D300" s="75" t="s">
        <v>17</v>
      </c>
      <c r="E300" s="298" t="s">
        <v>34</v>
      </c>
      <c r="F300" s="298"/>
      <c r="G300" s="299"/>
      <c r="H300" s="300"/>
      <c r="I300" s="301"/>
      <c r="J300" s="12" t="s">
        <v>38</v>
      </c>
      <c r="K300" s="13"/>
      <c r="L300" s="13"/>
      <c r="M300" s="14"/>
      <c r="N300" s="2"/>
      <c r="V300" s="50"/>
    </row>
    <row r="301" spans="1:22" ht="13.8" thickBot="1" x14ac:dyDescent="0.3">
      <c r="A301" s="292"/>
      <c r="B301" s="8"/>
      <c r="C301" s="8"/>
      <c r="D301" s="9"/>
      <c r="E301" s="10" t="s">
        <v>2</v>
      </c>
      <c r="F301" s="11"/>
      <c r="G301" s="302"/>
      <c r="H301" s="303"/>
      <c r="I301" s="304"/>
      <c r="J301" s="12" t="s">
        <v>39</v>
      </c>
      <c r="K301" s="13"/>
      <c r="L301" s="13"/>
      <c r="M301" s="14"/>
      <c r="N301" s="2"/>
      <c r="V301" s="50"/>
    </row>
    <row r="302" spans="1:22" ht="21.6" thickTop="1" thickBot="1" x14ac:dyDescent="0.3">
      <c r="A302" s="290">
        <f t="shared" ref="A302" si="68">A298+1</f>
        <v>72</v>
      </c>
      <c r="B302" s="74" t="s">
        <v>29</v>
      </c>
      <c r="C302" s="74" t="s">
        <v>31</v>
      </c>
      <c r="D302" s="74" t="s">
        <v>18</v>
      </c>
      <c r="E302" s="293" t="s">
        <v>33</v>
      </c>
      <c r="F302" s="293"/>
      <c r="G302" s="293" t="s">
        <v>24</v>
      </c>
      <c r="H302" s="294"/>
      <c r="I302" s="45"/>
      <c r="J302" s="42" t="s">
        <v>0</v>
      </c>
      <c r="K302" s="43"/>
      <c r="L302" s="43"/>
      <c r="M302" s="44"/>
      <c r="N302" s="2"/>
      <c r="V302" s="50"/>
    </row>
    <row r="303" spans="1:22" ht="13.8" thickBot="1" x14ac:dyDescent="0.3">
      <c r="A303" s="291"/>
      <c r="B303" s="7"/>
      <c r="C303" s="7"/>
      <c r="D303" s="4"/>
      <c r="E303" s="7"/>
      <c r="F303" s="7"/>
      <c r="G303" s="295"/>
      <c r="H303" s="296"/>
      <c r="I303" s="297"/>
      <c r="J303" s="40" t="s">
        <v>37</v>
      </c>
      <c r="K303" s="40"/>
      <c r="L303" s="40"/>
      <c r="M303" s="41"/>
      <c r="N303" s="2"/>
      <c r="V303" s="50">
        <v>0</v>
      </c>
    </row>
    <row r="304" spans="1:22" ht="21" thickBot="1" x14ac:dyDescent="0.3">
      <c r="A304" s="291"/>
      <c r="B304" s="75" t="s">
        <v>30</v>
      </c>
      <c r="C304" s="75" t="s">
        <v>32</v>
      </c>
      <c r="D304" s="75" t="s">
        <v>17</v>
      </c>
      <c r="E304" s="298" t="s">
        <v>34</v>
      </c>
      <c r="F304" s="298"/>
      <c r="G304" s="299"/>
      <c r="H304" s="300"/>
      <c r="I304" s="301"/>
      <c r="J304" s="12" t="s">
        <v>38</v>
      </c>
      <c r="K304" s="13"/>
      <c r="L304" s="13"/>
      <c r="M304" s="14"/>
      <c r="N304" s="2"/>
      <c r="V304" s="50"/>
    </row>
    <row r="305" spans="1:22" ht="13.8" thickBot="1" x14ac:dyDescent="0.3">
      <c r="A305" s="292"/>
      <c r="B305" s="8"/>
      <c r="C305" s="8"/>
      <c r="D305" s="9"/>
      <c r="E305" s="10" t="s">
        <v>2</v>
      </c>
      <c r="F305" s="11"/>
      <c r="G305" s="302"/>
      <c r="H305" s="303"/>
      <c r="I305" s="304"/>
      <c r="J305" s="12" t="s">
        <v>39</v>
      </c>
      <c r="K305" s="13"/>
      <c r="L305" s="13"/>
      <c r="M305" s="14"/>
      <c r="N305" s="2"/>
      <c r="V305" s="50"/>
    </row>
    <row r="306" spans="1:22" ht="21.6" thickTop="1" thickBot="1" x14ac:dyDescent="0.3">
      <c r="A306" s="290">
        <f t="shared" ref="A306" si="69">A302+1</f>
        <v>73</v>
      </c>
      <c r="B306" s="74" t="s">
        <v>29</v>
      </c>
      <c r="C306" s="74" t="s">
        <v>31</v>
      </c>
      <c r="D306" s="74" t="s">
        <v>18</v>
      </c>
      <c r="E306" s="293" t="s">
        <v>33</v>
      </c>
      <c r="F306" s="293"/>
      <c r="G306" s="293" t="s">
        <v>24</v>
      </c>
      <c r="H306" s="294"/>
      <c r="I306" s="45"/>
      <c r="J306" s="42" t="s">
        <v>0</v>
      </c>
      <c r="K306" s="43"/>
      <c r="L306" s="43"/>
      <c r="M306" s="44"/>
      <c r="N306" s="2"/>
      <c r="V306" s="50"/>
    </row>
    <row r="307" spans="1:22" ht="13.8" thickBot="1" x14ac:dyDescent="0.3">
      <c r="A307" s="291"/>
      <c r="B307" s="7"/>
      <c r="C307" s="7"/>
      <c r="D307" s="4"/>
      <c r="E307" s="7"/>
      <c r="F307" s="7"/>
      <c r="G307" s="295"/>
      <c r="H307" s="296"/>
      <c r="I307" s="297"/>
      <c r="J307" s="40" t="s">
        <v>37</v>
      </c>
      <c r="K307" s="40"/>
      <c r="L307" s="40"/>
      <c r="M307" s="41"/>
      <c r="N307" s="2"/>
      <c r="V307" s="50">
        <v>0</v>
      </c>
    </row>
    <row r="308" spans="1:22" ht="21" thickBot="1" x14ac:dyDescent="0.3">
      <c r="A308" s="291"/>
      <c r="B308" s="75" t="s">
        <v>30</v>
      </c>
      <c r="C308" s="75" t="s">
        <v>32</v>
      </c>
      <c r="D308" s="75" t="s">
        <v>17</v>
      </c>
      <c r="E308" s="298" t="s">
        <v>34</v>
      </c>
      <c r="F308" s="298"/>
      <c r="G308" s="299"/>
      <c r="H308" s="300"/>
      <c r="I308" s="301"/>
      <c r="J308" s="12" t="s">
        <v>38</v>
      </c>
      <c r="K308" s="13"/>
      <c r="L308" s="13"/>
      <c r="M308" s="14"/>
      <c r="N308" s="2"/>
      <c r="V308" s="50"/>
    </row>
    <row r="309" spans="1:22" ht="13.8" thickBot="1" x14ac:dyDescent="0.3">
      <c r="A309" s="292"/>
      <c r="B309" s="8"/>
      <c r="C309" s="8"/>
      <c r="D309" s="9"/>
      <c r="E309" s="10" t="s">
        <v>2</v>
      </c>
      <c r="F309" s="11"/>
      <c r="G309" s="302"/>
      <c r="H309" s="303"/>
      <c r="I309" s="304"/>
      <c r="J309" s="12" t="s">
        <v>39</v>
      </c>
      <c r="K309" s="13"/>
      <c r="L309" s="13"/>
      <c r="M309" s="14"/>
      <c r="N309" s="2"/>
      <c r="V309" s="50"/>
    </row>
    <row r="310" spans="1:22" ht="21.6" thickTop="1" thickBot="1" x14ac:dyDescent="0.3">
      <c r="A310" s="290">
        <f t="shared" ref="A310" si="70">A306+1</f>
        <v>74</v>
      </c>
      <c r="B310" s="74" t="s">
        <v>29</v>
      </c>
      <c r="C310" s="74" t="s">
        <v>31</v>
      </c>
      <c r="D310" s="74" t="s">
        <v>18</v>
      </c>
      <c r="E310" s="293" t="s">
        <v>33</v>
      </c>
      <c r="F310" s="293"/>
      <c r="G310" s="293" t="s">
        <v>24</v>
      </c>
      <c r="H310" s="294"/>
      <c r="I310" s="45"/>
      <c r="J310" s="42" t="s">
        <v>0</v>
      </c>
      <c r="K310" s="43"/>
      <c r="L310" s="43"/>
      <c r="M310" s="44"/>
      <c r="N310" s="2"/>
      <c r="V310" s="50"/>
    </row>
    <row r="311" spans="1:22" ht="13.8" thickBot="1" x14ac:dyDescent="0.3">
      <c r="A311" s="291"/>
      <c r="B311" s="7"/>
      <c r="C311" s="7"/>
      <c r="D311" s="4"/>
      <c r="E311" s="7"/>
      <c r="F311" s="7"/>
      <c r="G311" s="295"/>
      <c r="H311" s="296"/>
      <c r="I311" s="297"/>
      <c r="J311" s="40" t="s">
        <v>37</v>
      </c>
      <c r="K311" s="40"/>
      <c r="L311" s="40"/>
      <c r="M311" s="41"/>
      <c r="N311" s="2"/>
      <c r="V311" s="50">
        <v>0</v>
      </c>
    </row>
    <row r="312" spans="1:22" ht="21" thickBot="1" x14ac:dyDescent="0.3">
      <c r="A312" s="291"/>
      <c r="B312" s="75" t="s">
        <v>30</v>
      </c>
      <c r="C312" s="75" t="s">
        <v>32</v>
      </c>
      <c r="D312" s="75" t="s">
        <v>17</v>
      </c>
      <c r="E312" s="298" t="s">
        <v>34</v>
      </c>
      <c r="F312" s="298"/>
      <c r="G312" s="299"/>
      <c r="H312" s="300"/>
      <c r="I312" s="301"/>
      <c r="J312" s="12" t="s">
        <v>38</v>
      </c>
      <c r="K312" s="13"/>
      <c r="L312" s="13"/>
      <c r="M312" s="14"/>
      <c r="N312" s="2"/>
      <c r="V312" s="50"/>
    </row>
    <row r="313" spans="1:22" ht="13.8" thickBot="1" x14ac:dyDescent="0.3">
      <c r="A313" s="292"/>
      <c r="B313" s="8"/>
      <c r="C313" s="8"/>
      <c r="D313" s="9"/>
      <c r="E313" s="10" t="s">
        <v>2</v>
      </c>
      <c r="F313" s="11"/>
      <c r="G313" s="302"/>
      <c r="H313" s="303"/>
      <c r="I313" s="304"/>
      <c r="J313" s="12" t="s">
        <v>39</v>
      </c>
      <c r="K313" s="13"/>
      <c r="L313" s="13"/>
      <c r="M313" s="14"/>
      <c r="N313" s="2"/>
      <c r="V313" s="50"/>
    </row>
    <row r="314" spans="1:22" ht="21.6" thickTop="1" thickBot="1" x14ac:dyDescent="0.3">
      <c r="A314" s="290">
        <f t="shared" ref="A314" si="71">A310+1</f>
        <v>75</v>
      </c>
      <c r="B314" s="74" t="s">
        <v>29</v>
      </c>
      <c r="C314" s="74" t="s">
        <v>31</v>
      </c>
      <c r="D314" s="74" t="s">
        <v>18</v>
      </c>
      <c r="E314" s="293" t="s">
        <v>33</v>
      </c>
      <c r="F314" s="293"/>
      <c r="G314" s="293" t="s">
        <v>24</v>
      </c>
      <c r="H314" s="294"/>
      <c r="I314" s="45"/>
      <c r="J314" s="42" t="s">
        <v>0</v>
      </c>
      <c r="K314" s="43"/>
      <c r="L314" s="43"/>
      <c r="M314" s="44"/>
      <c r="N314" s="2"/>
      <c r="V314" s="50"/>
    </row>
    <row r="315" spans="1:22" ht="13.8" thickBot="1" x14ac:dyDescent="0.3">
      <c r="A315" s="291"/>
      <c r="B315" s="7"/>
      <c r="C315" s="7"/>
      <c r="D315" s="4"/>
      <c r="E315" s="7"/>
      <c r="F315" s="7"/>
      <c r="G315" s="295"/>
      <c r="H315" s="296"/>
      <c r="I315" s="297"/>
      <c r="J315" s="40" t="s">
        <v>37</v>
      </c>
      <c r="K315" s="40"/>
      <c r="L315" s="40"/>
      <c r="M315" s="41"/>
      <c r="N315" s="2"/>
      <c r="V315" s="50">
        <v>0</v>
      </c>
    </row>
    <row r="316" spans="1:22" ht="21" thickBot="1" x14ac:dyDescent="0.3">
      <c r="A316" s="291"/>
      <c r="B316" s="75" t="s">
        <v>30</v>
      </c>
      <c r="C316" s="75" t="s">
        <v>32</v>
      </c>
      <c r="D316" s="75" t="s">
        <v>17</v>
      </c>
      <c r="E316" s="298" t="s">
        <v>34</v>
      </c>
      <c r="F316" s="298"/>
      <c r="G316" s="299"/>
      <c r="H316" s="300"/>
      <c r="I316" s="301"/>
      <c r="J316" s="12" t="s">
        <v>38</v>
      </c>
      <c r="K316" s="13"/>
      <c r="L316" s="13"/>
      <c r="M316" s="14"/>
      <c r="N316" s="2"/>
      <c r="V316" s="50"/>
    </row>
    <row r="317" spans="1:22" ht="13.8" thickBot="1" x14ac:dyDescent="0.3">
      <c r="A317" s="292"/>
      <c r="B317" s="8"/>
      <c r="C317" s="8"/>
      <c r="D317" s="9"/>
      <c r="E317" s="10" t="s">
        <v>2</v>
      </c>
      <c r="F317" s="11"/>
      <c r="G317" s="302"/>
      <c r="H317" s="303"/>
      <c r="I317" s="304"/>
      <c r="J317" s="12" t="s">
        <v>39</v>
      </c>
      <c r="K317" s="13"/>
      <c r="L317" s="13"/>
      <c r="M317" s="14"/>
      <c r="N317" s="2"/>
      <c r="V317" s="50"/>
    </row>
    <row r="318" spans="1:22" ht="21.6" thickTop="1" thickBot="1" x14ac:dyDescent="0.3">
      <c r="A318" s="290">
        <f t="shared" ref="A318" si="72">A314+1</f>
        <v>76</v>
      </c>
      <c r="B318" s="74" t="s">
        <v>29</v>
      </c>
      <c r="C318" s="74" t="s">
        <v>31</v>
      </c>
      <c r="D318" s="74" t="s">
        <v>18</v>
      </c>
      <c r="E318" s="293" t="s">
        <v>33</v>
      </c>
      <c r="F318" s="293"/>
      <c r="G318" s="293" t="s">
        <v>24</v>
      </c>
      <c r="H318" s="294"/>
      <c r="I318" s="45"/>
      <c r="J318" s="42" t="s">
        <v>0</v>
      </c>
      <c r="K318" s="43"/>
      <c r="L318" s="43"/>
      <c r="M318" s="44"/>
      <c r="N318" s="2"/>
      <c r="V318" s="50"/>
    </row>
    <row r="319" spans="1:22" ht="13.8" thickBot="1" x14ac:dyDescent="0.3">
      <c r="A319" s="291"/>
      <c r="B319" s="7"/>
      <c r="C319" s="7"/>
      <c r="D319" s="4"/>
      <c r="E319" s="7"/>
      <c r="F319" s="7"/>
      <c r="G319" s="295"/>
      <c r="H319" s="296"/>
      <c r="I319" s="297"/>
      <c r="J319" s="40" t="s">
        <v>37</v>
      </c>
      <c r="K319" s="40"/>
      <c r="L319" s="40"/>
      <c r="M319" s="41"/>
      <c r="N319" s="2"/>
      <c r="V319" s="50">
        <v>0</v>
      </c>
    </row>
    <row r="320" spans="1:22" ht="21" thickBot="1" x14ac:dyDescent="0.3">
      <c r="A320" s="291"/>
      <c r="B320" s="75" t="s">
        <v>30</v>
      </c>
      <c r="C320" s="75" t="s">
        <v>32</v>
      </c>
      <c r="D320" s="75" t="s">
        <v>17</v>
      </c>
      <c r="E320" s="298" t="s">
        <v>34</v>
      </c>
      <c r="F320" s="298"/>
      <c r="G320" s="299"/>
      <c r="H320" s="300"/>
      <c r="I320" s="301"/>
      <c r="J320" s="12" t="s">
        <v>38</v>
      </c>
      <c r="K320" s="13"/>
      <c r="L320" s="13"/>
      <c r="M320" s="14"/>
      <c r="N320" s="2"/>
      <c r="V320" s="50"/>
    </row>
    <row r="321" spans="1:22" ht="13.8" thickBot="1" x14ac:dyDescent="0.3">
      <c r="A321" s="292"/>
      <c r="B321" s="8"/>
      <c r="C321" s="8"/>
      <c r="D321" s="9"/>
      <c r="E321" s="10" t="s">
        <v>2</v>
      </c>
      <c r="F321" s="11"/>
      <c r="G321" s="302"/>
      <c r="H321" s="303"/>
      <c r="I321" s="304"/>
      <c r="J321" s="12" t="s">
        <v>39</v>
      </c>
      <c r="K321" s="13"/>
      <c r="L321" s="13"/>
      <c r="M321" s="14"/>
      <c r="N321" s="2"/>
      <c r="V321" s="50"/>
    </row>
    <row r="322" spans="1:22" ht="21.6" thickTop="1" thickBot="1" x14ac:dyDescent="0.3">
      <c r="A322" s="290">
        <f t="shared" ref="A322" si="73">A318+1</f>
        <v>77</v>
      </c>
      <c r="B322" s="74" t="s">
        <v>29</v>
      </c>
      <c r="C322" s="74" t="s">
        <v>31</v>
      </c>
      <c r="D322" s="74" t="s">
        <v>18</v>
      </c>
      <c r="E322" s="293" t="s">
        <v>33</v>
      </c>
      <c r="F322" s="293"/>
      <c r="G322" s="293" t="s">
        <v>24</v>
      </c>
      <c r="H322" s="294"/>
      <c r="I322" s="45"/>
      <c r="J322" s="42" t="s">
        <v>0</v>
      </c>
      <c r="K322" s="43"/>
      <c r="L322" s="43"/>
      <c r="M322" s="44"/>
      <c r="N322" s="2"/>
      <c r="V322" s="50"/>
    </row>
    <row r="323" spans="1:22" ht="13.8" thickBot="1" x14ac:dyDescent="0.3">
      <c r="A323" s="291"/>
      <c r="B323" s="7"/>
      <c r="C323" s="7"/>
      <c r="D323" s="4"/>
      <c r="E323" s="7"/>
      <c r="F323" s="7"/>
      <c r="G323" s="295"/>
      <c r="H323" s="296"/>
      <c r="I323" s="297"/>
      <c r="J323" s="40" t="s">
        <v>37</v>
      </c>
      <c r="K323" s="40"/>
      <c r="L323" s="40"/>
      <c r="M323" s="41"/>
      <c r="N323" s="2"/>
      <c r="V323" s="50">
        <v>0</v>
      </c>
    </row>
    <row r="324" spans="1:22" ht="21" thickBot="1" x14ac:dyDescent="0.3">
      <c r="A324" s="291"/>
      <c r="B324" s="75" t="s">
        <v>30</v>
      </c>
      <c r="C324" s="75" t="s">
        <v>32</v>
      </c>
      <c r="D324" s="75" t="s">
        <v>17</v>
      </c>
      <c r="E324" s="298" t="s">
        <v>34</v>
      </c>
      <c r="F324" s="298"/>
      <c r="G324" s="299"/>
      <c r="H324" s="300"/>
      <c r="I324" s="301"/>
      <c r="J324" s="12" t="s">
        <v>38</v>
      </c>
      <c r="K324" s="13"/>
      <c r="L324" s="13"/>
      <c r="M324" s="14"/>
      <c r="N324" s="2"/>
      <c r="V324" s="50"/>
    </row>
    <row r="325" spans="1:22" ht="13.8" thickBot="1" x14ac:dyDescent="0.3">
      <c r="A325" s="292"/>
      <c r="B325" s="8"/>
      <c r="C325" s="8"/>
      <c r="D325" s="9"/>
      <c r="E325" s="10" t="s">
        <v>2</v>
      </c>
      <c r="F325" s="11"/>
      <c r="G325" s="302"/>
      <c r="H325" s="303"/>
      <c r="I325" s="304"/>
      <c r="J325" s="12" t="s">
        <v>39</v>
      </c>
      <c r="K325" s="13"/>
      <c r="L325" s="13"/>
      <c r="M325" s="14"/>
      <c r="N325" s="2"/>
      <c r="V325" s="50"/>
    </row>
    <row r="326" spans="1:22" ht="21.6" thickTop="1" thickBot="1" x14ac:dyDescent="0.3">
      <c r="A326" s="290">
        <f t="shared" ref="A326" si="74">A322+1</f>
        <v>78</v>
      </c>
      <c r="B326" s="74" t="s">
        <v>29</v>
      </c>
      <c r="C326" s="74" t="s">
        <v>31</v>
      </c>
      <c r="D326" s="74" t="s">
        <v>18</v>
      </c>
      <c r="E326" s="293" t="s">
        <v>33</v>
      </c>
      <c r="F326" s="293"/>
      <c r="G326" s="293" t="s">
        <v>24</v>
      </c>
      <c r="H326" s="294"/>
      <c r="I326" s="45"/>
      <c r="J326" s="42" t="s">
        <v>0</v>
      </c>
      <c r="K326" s="43"/>
      <c r="L326" s="43"/>
      <c r="M326" s="44"/>
      <c r="N326" s="2"/>
      <c r="V326" s="50"/>
    </row>
    <row r="327" spans="1:22" ht="13.8" thickBot="1" x14ac:dyDescent="0.3">
      <c r="A327" s="291"/>
      <c r="B327" s="7"/>
      <c r="C327" s="7"/>
      <c r="D327" s="4"/>
      <c r="E327" s="7"/>
      <c r="F327" s="7"/>
      <c r="G327" s="295"/>
      <c r="H327" s="296"/>
      <c r="I327" s="297"/>
      <c r="J327" s="40" t="s">
        <v>37</v>
      </c>
      <c r="K327" s="40"/>
      <c r="L327" s="40"/>
      <c r="M327" s="41"/>
      <c r="N327" s="2"/>
      <c r="V327" s="50">
        <v>0</v>
      </c>
    </row>
    <row r="328" spans="1:22" ht="21" thickBot="1" x14ac:dyDescent="0.3">
      <c r="A328" s="291"/>
      <c r="B328" s="75" t="s">
        <v>30</v>
      </c>
      <c r="C328" s="75" t="s">
        <v>32</v>
      </c>
      <c r="D328" s="75" t="s">
        <v>17</v>
      </c>
      <c r="E328" s="298" t="s">
        <v>34</v>
      </c>
      <c r="F328" s="298"/>
      <c r="G328" s="299"/>
      <c r="H328" s="300"/>
      <c r="I328" s="301"/>
      <c r="J328" s="12" t="s">
        <v>38</v>
      </c>
      <c r="K328" s="13"/>
      <c r="L328" s="13"/>
      <c r="M328" s="14"/>
      <c r="N328" s="2"/>
      <c r="V328" s="50"/>
    </row>
    <row r="329" spans="1:22" ht="13.8" thickBot="1" x14ac:dyDescent="0.3">
      <c r="A329" s="292"/>
      <c r="B329" s="8"/>
      <c r="C329" s="8"/>
      <c r="D329" s="9"/>
      <c r="E329" s="10" t="s">
        <v>2</v>
      </c>
      <c r="F329" s="11"/>
      <c r="G329" s="302"/>
      <c r="H329" s="303"/>
      <c r="I329" s="304"/>
      <c r="J329" s="12" t="s">
        <v>39</v>
      </c>
      <c r="K329" s="13"/>
      <c r="L329" s="13"/>
      <c r="M329" s="14"/>
      <c r="N329" s="2"/>
      <c r="V329" s="50"/>
    </row>
    <row r="330" spans="1:22" ht="21.6" thickTop="1" thickBot="1" x14ac:dyDescent="0.3">
      <c r="A330" s="290">
        <f t="shared" ref="A330" si="75">A326+1</f>
        <v>79</v>
      </c>
      <c r="B330" s="74" t="s">
        <v>29</v>
      </c>
      <c r="C330" s="74" t="s">
        <v>31</v>
      </c>
      <c r="D330" s="74" t="s">
        <v>18</v>
      </c>
      <c r="E330" s="293" t="s">
        <v>33</v>
      </c>
      <c r="F330" s="293"/>
      <c r="G330" s="293" t="s">
        <v>24</v>
      </c>
      <c r="H330" s="294"/>
      <c r="I330" s="45"/>
      <c r="J330" s="42" t="s">
        <v>0</v>
      </c>
      <c r="K330" s="43"/>
      <c r="L330" s="43"/>
      <c r="M330" s="44"/>
      <c r="N330" s="2"/>
      <c r="V330" s="50"/>
    </row>
    <row r="331" spans="1:22" ht="13.8" thickBot="1" x14ac:dyDescent="0.3">
      <c r="A331" s="291"/>
      <c r="B331" s="7"/>
      <c r="C331" s="7"/>
      <c r="D331" s="4"/>
      <c r="E331" s="7"/>
      <c r="F331" s="7"/>
      <c r="G331" s="295"/>
      <c r="H331" s="296"/>
      <c r="I331" s="297"/>
      <c r="J331" s="40" t="s">
        <v>37</v>
      </c>
      <c r="K331" s="40"/>
      <c r="L331" s="40"/>
      <c r="M331" s="41"/>
      <c r="N331" s="2"/>
      <c r="V331" s="50">
        <v>0</v>
      </c>
    </row>
    <row r="332" spans="1:22" ht="21" thickBot="1" x14ac:dyDescent="0.3">
      <c r="A332" s="291"/>
      <c r="B332" s="75" t="s">
        <v>30</v>
      </c>
      <c r="C332" s="75" t="s">
        <v>32</v>
      </c>
      <c r="D332" s="75" t="s">
        <v>17</v>
      </c>
      <c r="E332" s="298" t="s">
        <v>34</v>
      </c>
      <c r="F332" s="298"/>
      <c r="G332" s="299"/>
      <c r="H332" s="300"/>
      <c r="I332" s="301"/>
      <c r="J332" s="12" t="s">
        <v>38</v>
      </c>
      <c r="K332" s="13"/>
      <c r="L332" s="13"/>
      <c r="M332" s="14"/>
      <c r="N332" s="2"/>
      <c r="V332" s="50"/>
    </row>
    <row r="333" spans="1:22" ht="13.8" thickBot="1" x14ac:dyDescent="0.3">
      <c r="A333" s="292"/>
      <c r="B333" s="8"/>
      <c r="C333" s="8"/>
      <c r="D333" s="9"/>
      <c r="E333" s="10" t="s">
        <v>2</v>
      </c>
      <c r="F333" s="11"/>
      <c r="G333" s="302"/>
      <c r="H333" s="303"/>
      <c r="I333" s="304"/>
      <c r="J333" s="12" t="s">
        <v>39</v>
      </c>
      <c r="K333" s="13"/>
      <c r="L333" s="13"/>
      <c r="M333" s="14"/>
      <c r="N333" s="2"/>
      <c r="V333" s="50"/>
    </row>
    <row r="334" spans="1:22" ht="21.6" thickTop="1" thickBot="1" x14ac:dyDescent="0.3">
      <c r="A334" s="290">
        <f t="shared" ref="A334" si="76">A330+1</f>
        <v>80</v>
      </c>
      <c r="B334" s="74" t="s">
        <v>29</v>
      </c>
      <c r="C334" s="74" t="s">
        <v>31</v>
      </c>
      <c r="D334" s="74" t="s">
        <v>18</v>
      </c>
      <c r="E334" s="293" t="s">
        <v>33</v>
      </c>
      <c r="F334" s="293"/>
      <c r="G334" s="293" t="s">
        <v>24</v>
      </c>
      <c r="H334" s="294"/>
      <c r="I334" s="45"/>
      <c r="J334" s="42" t="s">
        <v>0</v>
      </c>
      <c r="K334" s="43"/>
      <c r="L334" s="43"/>
      <c r="M334" s="44"/>
      <c r="N334" s="2"/>
      <c r="V334" s="50"/>
    </row>
    <row r="335" spans="1:22" ht="13.8" thickBot="1" x14ac:dyDescent="0.3">
      <c r="A335" s="291"/>
      <c r="B335" s="7"/>
      <c r="C335" s="7"/>
      <c r="D335" s="4"/>
      <c r="E335" s="7"/>
      <c r="F335" s="7"/>
      <c r="G335" s="295"/>
      <c r="H335" s="296"/>
      <c r="I335" s="297"/>
      <c r="J335" s="40" t="s">
        <v>37</v>
      </c>
      <c r="K335" s="40"/>
      <c r="L335" s="40"/>
      <c r="M335" s="41"/>
      <c r="N335" s="2"/>
      <c r="V335" s="50">
        <v>0</v>
      </c>
    </row>
    <row r="336" spans="1:22" ht="21" thickBot="1" x14ac:dyDescent="0.3">
      <c r="A336" s="291"/>
      <c r="B336" s="75" t="s">
        <v>30</v>
      </c>
      <c r="C336" s="75" t="s">
        <v>32</v>
      </c>
      <c r="D336" s="75" t="s">
        <v>17</v>
      </c>
      <c r="E336" s="298" t="s">
        <v>34</v>
      </c>
      <c r="F336" s="298"/>
      <c r="G336" s="299"/>
      <c r="H336" s="300"/>
      <c r="I336" s="301"/>
      <c r="J336" s="12" t="s">
        <v>38</v>
      </c>
      <c r="K336" s="13"/>
      <c r="L336" s="13"/>
      <c r="M336" s="14"/>
      <c r="N336" s="2"/>
      <c r="V336" s="50"/>
    </row>
    <row r="337" spans="1:22" ht="13.8" thickBot="1" x14ac:dyDescent="0.3">
      <c r="A337" s="292"/>
      <c r="B337" s="8"/>
      <c r="C337" s="8"/>
      <c r="D337" s="9"/>
      <c r="E337" s="10" t="s">
        <v>2</v>
      </c>
      <c r="F337" s="11"/>
      <c r="G337" s="302"/>
      <c r="H337" s="303"/>
      <c r="I337" s="304"/>
      <c r="J337" s="12" t="s">
        <v>39</v>
      </c>
      <c r="K337" s="13"/>
      <c r="L337" s="13"/>
      <c r="M337" s="14"/>
      <c r="N337" s="2"/>
      <c r="V337" s="50"/>
    </row>
    <row r="338" spans="1:22" ht="21.6" thickTop="1" thickBot="1" x14ac:dyDescent="0.3">
      <c r="A338" s="290">
        <f t="shared" ref="A338" si="77">A334+1</f>
        <v>81</v>
      </c>
      <c r="B338" s="74" t="s">
        <v>29</v>
      </c>
      <c r="C338" s="74" t="s">
        <v>31</v>
      </c>
      <c r="D338" s="74" t="s">
        <v>18</v>
      </c>
      <c r="E338" s="293" t="s">
        <v>33</v>
      </c>
      <c r="F338" s="293"/>
      <c r="G338" s="293" t="s">
        <v>24</v>
      </c>
      <c r="H338" s="294"/>
      <c r="I338" s="45"/>
      <c r="J338" s="42" t="s">
        <v>0</v>
      </c>
      <c r="K338" s="43"/>
      <c r="L338" s="43"/>
      <c r="M338" s="44"/>
      <c r="N338" s="2"/>
      <c r="V338" s="50"/>
    </row>
    <row r="339" spans="1:22" ht="13.8" thickBot="1" x14ac:dyDescent="0.3">
      <c r="A339" s="291"/>
      <c r="B339" s="7"/>
      <c r="C339" s="7"/>
      <c r="D339" s="4"/>
      <c r="E339" s="7"/>
      <c r="F339" s="7"/>
      <c r="G339" s="295"/>
      <c r="H339" s="296"/>
      <c r="I339" s="297"/>
      <c r="J339" s="40" t="s">
        <v>37</v>
      </c>
      <c r="K339" s="40"/>
      <c r="L339" s="40"/>
      <c r="M339" s="41"/>
      <c r="N339" s="2"/>
      <c r="V339" s="50">
        <v>0</v>
      </c>
    </row>
    <row r="340" spans="1:22" ht="21" thickBot="1" x14ac:dyDescent="0.3">
      <c r="A340" s="291"/>
      <c r="B340" s="75" t="s">
        <v>30</v>
      </c>
      <c r="C340" s="75" t="s">
        <v>32</v>
      </c>
      <c r="D340" s="75" t="s">
        <v>17</v>
      </c>
      <c r="E340" s="298" t="s">
        <v>34</v>
      </c>
      <c r="F340" s="298"/>
      <c r="G340" s="299"/>
      <c r="H340" s="300"/>
      <c r="I340" s="301"/>
      <c r="J340" s="12" t="s">
        <v>38</v>
      </c>
      <c r="K340" s="13"/>
      <c r="L340" s="13"/>
      <c r="M340" s="14"/>
      <c r="N340" s="2"/>
      <c r="V340" s="50"/>
    </row>
    <row r="341" spans="1:22" ht="13.8" thickBot="1" x14ac:dyDescent="0.3">
      <c r="A341" s="292"/>
      <c r="B341" s="8"/>
      <c r="C341" s="8"/>
      <c r="D341" s="9"/>
      <c r="E341" s="10" t="s">
        <v>2</v>
      </c>
      <c r="F341" s="11"/>
      <c r="G341" s="302"/>
      <c r="H341" s="303"/>
      <c r="I341" s="304"/>
      <c r="J341" s="12" t="s">
        <v>39</v>
      </c>
      <c r="K341" s="13"/>
      <c r="L341" s="13"/>
      <c r="M341" s="14"/>
      <c r="N341" s="2"/>
      <c r="V341" s="50"/>
    </row>
    <row r="342" spans="1:22" ht="21.6" thickTop="1" thickBot="1" x14ac:dyDescent="0.3">
      <c r="A342" s="290">
        <f t="shared" ref="A342" si="78">A338+1</f>
        <v>82</v>
      </c>
      <c r="B342" s="74" t="s">
        <v>29</v>
      </c>
      <c r="C342" s="74" t="s">
        <v>31</v>
      </c>
      <c r="D342" s="74" t="s">
        <v>18</v>
      </c>
      <c r="E342" s="293" t="s">
        <v>33</v>
      </c>
      <c r="F342" s="293"/>
      <c r="G342" s="293" t="s">
        <v>24</v>
      </c>
      <c r="H342" s="294"/>
      <c r="I342" s="45"/>
      <c r="J342" s="42" t="s">
        <v>0</v>
      </c>
      <c r="K342" s="43"/>
      <c r="L342" s="43"/>
      <c r="M342" s="44"/>
      <c r="N342" s="2"/>
      <c r="V342" s="50"/>
    </row>
    <row r="343" spans="1:22" ht="13.8" thickBot="1" x14ac:dyDescent="0.3">
      <c r="A343" s="291"/>
      <c r="B343" s="7"/>
      <c r="C343" s="7"/>
      <c r="D343" s="4"/>
      <c r="E343" s="7"/>
      <c r="F343" s="7"/>
      <c r="G343" s="295"/>
      <c r="H343" s="296"/>
      <c r="I343" s="297"/>
      <c r="J343" s="40" t="s">
        <v>37</v>
      </c>
      <c r="K343" s="40"/>
      <c r="L343" s="40"/>
      <c r="M343" s="41"/>
      <c r="N343" s="2"/>
      <c r="V343" s="50">
        <v>0</v>
      </c>
    </row>
    <row r="344" spans="1:22" ht="21" thickBot="1" x14ac:dyDescent="0.3">
      <c r="A344" s="291"/>
      <c r="B344" s="75" t="s">
        <v>30</v>
      </c>
      <c r="C344" s="75" t="s">
        <v>32</v>
      </c>
      <c r="D344" s="75" t="s">
        <v>17</v>
      </c>
      <c r="E344" s="298" t="s">
        <v>34</v>
      </c>
      <c r="F344" s="298"/>
      <c r="G344" s="299"/>
      <c r="H344" s="300"/>
      <c r="I344" s="301"/>
      <c r="J344" s="12" t="s">
        <v>38</v>
      </c>
      <c r="K344" s="13"/>
      <c r="L344" s="13"/>
      <c r="M344" s="14"/>
      <c r="N344" s="2"/>
      <c r="V344" s="50"/>
    </row>
    <row r="345" spans="1:22" ht="13.8" thickBot="1" x14ac:dyDescent="0.3">
      <c r="A345" s="292"/>
      <c r="B345" s="8"/>
      <c r="C345" s="8"/>
      <c r="D345" s="9"/>
      <c r="E345" s="10" t="s">
        <v>2</v>
      </c>
      <c r="F345" s="11"/>
      <c r="G345" s="302"/>
      <c r="H345" s="303"/>
      <c r="I345" s="304"/>
      <c r="J345" s="12" t="s">
        <v>39</v>
      </c>
      <c r="K345" s="13"/>
      <c r="L345" s="13"/>
      <c r="M345" s="14"/>
      <c r="N345" s="2"/>
      <c r="V345" s="50"/>
    </row>
    <row r="346" spans="1:22" ht="21.6" thickTop="1" thickBot="1" x14ac:dyDescent="0.3">
      <c r="A346" s="290">
        <f t="shared" ref="A346" si="79">A342+1</f>
        <v>83</v>
      </c>
      <c r="B346" s="74" t="s">
        <v>29</v>
      </c>
      <c r="C346" s="74" t="s">
        <v>31</v>
      </c>
      <c r="D346" s="74" t="s">
        <v>18</v>
      </c>
      <c r="E346" s="293" t="s">
        <v>33</v>
      </c>
      <c r="F346" s="293"/>
      <c r="G346" s="293" t="s">
        <v>24</v>
      </c>
      <c r="H346" s="294"/>
      <c r="I346" s="45"/>
      <c r="J346" s="42" t="s">
        <v>0</v>
      </c>
      <c r="K346" s="43"/>
      <c r="L346" s="43"/>
      <c r="M346" s="44"/>
      <c r="N346" s="2"/>
      <c r="V346" s="50"/>
    </row>
    <row r="347" spans="1:22" ht="13.8" thickBot="1" x14ac:dyDescent="0.3">
      <c r="A347" s="291"/>
      <c r="B347" s="7"/>
      <c r="C347" s="7"/>
      <c r="D347" s="4"/>
      <c r="E347" s="7"/>
      <c r="F347" s="7"/>
      <c r="G347" s="295"/>
      <c r="H347" s="296"/>
      <c r="I347" s="297"/>
      <c r="J347" s="40" t="s">
        <v>37</v>
      </c>
      <c r="K347" s="40"/>
      <c r="L347" s="40"/>
      <c r="M347" s="41"/>
      <c r="N347" s="2"/>
      <c r="V347" s="50">
        <v>0</v>
      </c>
    </row>
    <row r="348" spans="1:22" ht="21" thickBot="1" x14ac:dyDescent="0.3">
      <c r="A348" s="291"/>
      <c r="B348" s="75" t="s">
        <v>30</v>
      </c>
      <c r="C348" s="75" t="s">
        <v>32</v>
      </c>
      <c r="D348" s="75" t="s">
        <v>17</v>
      </c>
      <c r="E348" s="298" t="s">
        <v>34</v>
      </c>
      <c r="F348" s="298"/>
      <c r="G348" s="299"/>
      <c r="H348" s="300"/>
      <c r="I348" s="301"/>
      <c r="J348" s="12" t="s">
        <v>38</v>
      </c>
      <c r="K348" s="13"/>
      <c r="L348" s="13"/>
      <c r="M348" s="14"/>
      <c r="N348" s="2"/>
      <c r="V348" s="50"/>
    </row>
    <row r="349" spans="1:22" ht="13.8" thickBot="1" x14ac:dyDescent="0.3">
      <c r="A349" s="292"/>
      <c r="B349" s="8"/>
      <c r="C349" s="8"/>
      <c r="D349" s="9"/>
      <c r="E349" s="10" t="s">
        <v>2</v>
      </c>
      <c r="F349" s="11"/>
      <c r="G349" s="302"/>
      <c r="H349" s="303"/>
      <c r="I349" s="304"/>
      <c r="J349" s="12" t="s">
        <v>39</v>
      </c>
      <c r="K349" s="13"/>
      <c r="L349" s="13"/>
      <c r="M349" s="14"/>
      <c r="N349" s="2"/>
      <c r="V349" s="50"/>
    </row>
    <row r="350" spans="1:22" ht="21.6" thickTop="1" thickBot="1" x14ac:dyDescent="0.3">
      <c r="A350" s="290">
        <f t="shared" ref="A350" si="80">A346+1</f>
        <v>84</v>
      </c>
      <c r="B350" s="74" t="s">
        <v>29</v>
      </c>
      <c r="C350" s="74" t="s">
        <v>31</v>
      </c>
      <c r="D350" s="74" t="s">
        <v>18</v>
      </c>
      <c r="E350" s="293" t="s">
        <v>33</v>
      </c>
      <c r="F350" s="293"/>
      <c r="G350" s="293" t="s">
        <v>24</v>
      </c>
      <c r="H350" s="294"/>
      <c r="I350" s="45"/>
      <c r="J350" s="42" t="s">
        <v>0</v>
      </c>
      <c r="K350" s="43"/>
      <c r="L350" s="43"/>
      <c r="M350" s="44"/>
      <c r="N350" s="2"/>
      <c r="V350" s="50"/>
    </row>
    <row r="351" spans="1:22" ht="13.8" thickBot="1" x14ac:dyDescent="0.3">
      <c r="A351" s="291"/>
      <c r="B351" s="7"/>
      <c r="C351" s="7"/>
      <c r="D351" s="4"/>
      <c r="E351" s="7"/>
      <c r="F351" s="7"/>
      <c r="G351" s="295"/>
      <c r="H351" s="296"/>
      <c r="I351" s="297"/>
      <c r="J351" s="40" t="s">
        <v>37</v>
      </c>
      <c r="K351" s="40"/>
      <c r="L351" s="40"/>
      <c r="M351" s="41"/>
      <c r="N351" s="2"/>
      <c r="V351" s="50">
        <v>0</v>
      </c>
    </row>
    <row r="352" spans="1:22" ht="21" thickBot="1" x14ac:dyDescent="0.3">
      <c r="A352" s="291"/>
      <c r="B352" s="75" t="s">
        <v>30</v>
      </c>
      <c r="C352" s="75" t="s">
        <v>32</v>
      </c>
      <c r="D352" s="75" t="s">
        <v>17</v>
      </c>
      <c r="E352" s="298" t="s">
        <v>34</v>
      </c>
      <c r="F352" s="298"/>
      <c r="G352" s="299"/>
      <c r="H352" s="300"/>
      <c r="I352" s="301"/>
      <c r="J352" s="12" t="s">
        <v>38</v>
      </c>
      <c r="K352" s="13"/>
      <c r="L352" s="13"/>
      <c r="M352" s="14"/>
      <c r="N352" s="2"/>
      <c r="V352" s="50"/>
    </row>
    <row r="353" spans="1:22" ht="13.8" thickBot="1" x14ac:dyDescent="0.3">
      <c r="A353" s="292"/>
      <c r="B353" s="8"/>
      <c r="C353" s="8"/>
      <c r="D353" s="9"/>
      <c r="E353" s="10" t="s">
        <v>2</v>
      </c>
      <c r="F353" s="11"/>
      <c r="G353" s="302"/>
      <c r="H353" s="303"/>
      <c r="I353" s="304"/>
      <c r="J353" s="12" t="s">
        <v>39</v>
      </c>
      <c r="K353" s="13"/>
      <c r="L353" s="13"/>
      <c r="M353" s="14"/>
      <c r="N353" s="2"/>
      <c r="V353" s="50"/>
    </row>
    <row r="354" spans="1:22" ht="21.6" thickTop="1" thickBot="1" x14ac:dyDescent="0.3">
      <c r="A354" s="290">
        <f t="shared" ref="A354" si="81">A350+1</f>
        <v>85</v>
      </c>
      <c r="B354" s="74" t="s">
        <v>29</v>
      </c>
      <c r="C354" s="74" t="s">
        <v>31</v>
      </c>
      <c r="D354" s="74" t="s">
        <v>18</v>
      </c>
      <c r="E354" s="293" t="s">
        <v>33</v>
      </c>
      <c r="F354" s="293"/>
      <c r="G354" s="293" t="s">
        <v>24</v>
      </c>
      <c r="H354" s="294"/>
      <c r="I354" s="45"/>
      <c r="J354" s="42" t="s">
        <v>0</v>
      </c>
      <c r="K354" s="43"/>
      <c r="L354" s="43"/>
      <c r="M354" s="44"/>
      <c r="N354" s="2"/>
      <c r="V354" s="50"/>
    </row>
    <row r="355" spans="1:22" ht="13.8" thickBot="1" x14ac:dyDescent="0.3">
      <c r="A355" s="291"/>
      <c r="B355" s="7"/>
      <c r="C355" s="7"/>
      <c r="D355" s="4"/>
      <c r="E355" s="7"/>
      <c r="F355" s="7"/>
      <c r="G355" s="295"/>
      <c r="H355" s="296"/>
      <c r="I355" s="297"/>
      <c r="J355" s="40" t="s">
        <v>37</v>
      </c>
      <c r="K355" s="40"/>
      <c r="L355" s="40"/>
      <c r="M355" s="41"/>
      <c r="N355" s="2"/>
      <c r="V355" s="50">
        <v>0</v>
      </c>
    </row>
    <row r="356" spans="1:22" ht="21" thickBot="1" x14ac:dyDescent="0.3">
      <c r="A356" s="291"/>
      <c r="B356" s="75" t="s">
        <v>30</v>
      </c>
      <c r="C356" s="75" t="s">
        <v>32</v>
      </c>
      <c r="D356" s="75" t="s">
        <v>17</v>
      </c>
      <c r="E356" s="298" t="s">
        <v>34</v>
      </c>
      <c r="F356" s="298"/>
      <c r="G356" s="299"/>
      <c r="H356" s="300"/>
      <c r="I356" s="301"/>
      <c r="J356" s="12" t="s">
        <v>38</v>
      </c>
      <c r="K356" s="13"/>
      <c r="L356" s="13"/>
      <c r="M356" s="14"/>
      <c r="N356" s="2"/>
      <c r="V356" s="50"/>
    </row>
    <row r="357" spans="1:22" ht="13.8" thickBot="1" x14ac:dyDescent="0.3">
      <c r="A357" s="292"/>
      <c r="B357" s="8"/>
      <c r="C357" s="8"/>
      <c r="D357" s="9"/>
      <c r="E357" s="10" t="s">
        <v>2</v>
      </c>
      <c r="F357" s="11"/>
      <c r="G357" s="302"/>
      <c r="H357" s="303"/>
      <c r="I357" s="304"/>
      <c r="J357" s="12" t="s">
        <v>39</v>
      </c>
      <c r="K357" s="13"/>
      <c r="L357" s="13"/>
      <c r="M357" s="14"/>
      <c r="N357" s="2"/>
      <c r="V357" s="50"/>
    </row>
    <row r="358" spans="1:22" ht="21.6" thickTop="1" thickBot="1" x14ac:dyDescent="0.3">
      <c r="A358" s="290">
        <f t="shared" ref="A358" si="82">A354+1</f>
        <v>86</v>
      </c>
      <c r="B358" s="74" t="s">
        <v>29</v>
      </c>
      <c r="C358" s="74" t="s">
        <v>31</v>
      </c>
      <c r="D358" s="74" t="s">
        <v>18</v>
      </c>
      <c r="E358" s="293" t="s">
        <v>33</v>
      </c>
      <c r="F358" s="293"/>
      <c r="G358" s="293" t="s">
        <v>24</v>
      </c>
      <c r="H358" s="294"/>
      <c r="I358" s="45"/>
      <c r="J358" s="42" t="s">
        <v>0</v>
      </c>
      <c r="K358" s="43"/>
      <c r="L358" s="43"/>
      <c r="M358" s="44"/>
      <c r="N358" s="2"/>
      <c r="V358" s="50"/>
    </row>
    <row r="359" spans="1:22" ht="13.8" thickBot="1" x14ac:dyDescent="0.3">
      <c r="A359" s="291"/>
      <c r="B359" s="7"/>
      <c r="C359" s="7"/>
      <c r="D359" s="4"/>
      <c r="E359" s="7"/>
      <c r="F359" s="7"/>
      <c r="G359" s="295"/>
      <c r="H359" s="296"/>
      <c r="I359" s="297"/>
      <c r="J359" s="40" t="s">
        <v>37</v>
      </c>
      <c r="K359" s="40"/>
      <c r="L359" s="40"/>
      <c r="M359" s="41"/>
      <c r="N359" s="2"/>
      <c r="V359" s="50">
        <v>0</v>
      </c>
    </row>
    <row r="360" spans="1:22" ht="21" thickBot="1" x14ac:dyDescent="0.3">
      <c r="A360" s="291"/>
      <c r="B360" s="75" t="s">
        <v>30</v>
      </c>
      <c r="C360" s="75" t="s">
        <v>32</v>
      </c>
      <c r="D360" s="75" t="s">
        <v>17</v>
      </c>
      <c r="E360" s="298" t="s">
        <v>34</v>
      </c>
      <c r="F360" s="298"/>
      <c r="G360" s="299"/>
      <c r="H360" s="300"/>
      <c r="I360" s="301"/>
      <c r="J360" s="12" t="s">
        <v>38</v>
      </c>
      <c r="K360" s="13"/>
      <c r="L360" s="13"/>
      <c r="M360" s="14"/>
      <c r="N360" s="2"/>
      <c r="V360" s="50"/>
    </row>
    <row r="361" spans="1:22" ht="13.8" thickBot="1" x14ac:dyDescent="0.3">
      <c r="A361" s="292"/>
      <c r="B361" s="8"/>
      <c r="C361" s="8"/>
      <c r="D361" s="9"/>
      <c r="E361" s="10" t="s">
        <v>2</v>
      </c>
      <c r="F361" s="11"/>
      <c r="G361" s="302"/>
      <c r="H361" s="303"/>
      <c r="I361" s="304"/>
      <c r="J361" s="12" t="s">
        <v>39</v>
      </c>
      <c r="K361" s="13"/>
      <c r="L361" s="13"/>
      <c r="M361" s="14"/>
      <c r="N361" s="2"/>
      <c r="V361" s="50"/>
    </row>
    <row r="362" spans="1:22" ht="21.6" thickTop="1" thickBot="1" x14ac:dyDescent="0.3">
      <c r="A362" s="290">
        <f t="shared" ref="A362" si="83">A358+1</f>
        <v>87</v>
      </c>
      <c r="B362" s="74" t="s">
        <v>29</v>
      </c>
      <c r="C362" s="74" t="s">
        <v>31</v>
      </c>
      <c r="D362" s="74" t="s">
        <v>18</v>
      </c>
      <c r="E362" s="293" t="s">
        <v>33</v>
      </c>
      <c r="F362" s="293"/>
      <c r="G362" s="293" t="s">
        <v>24</v>
      </c>
      <c r="H362" s="294"/>
      <c r="I362" s="45"/>
      <c r="J362" s="42" t="s">
        <v>0</v>
      </c>
      <c r="K362" s="43"/>
      <c r="L362" s="43"/>
      <c r="M362" s="44"/>
      <c r="N362" s="2"/>
      <c r="V362" s="50"/>
    </row>
    <row r="363" spans="1:22" ht="13.8" thickBot="1" x14ac:dyDescent="0.3">
      <c r="A363" s="291"/>
      <c r="B363" s="7"/>
      <c r="C363" s="7"/>
      <c r="D363" s="4"/>
      <c r="E363" s="7"/>
      <c r="F363" s="7"/>
      <c r="G363" s="295"/>
      <c r="H363" s="296"/>
      <c r="I363" s="297"/>
      <c r="J363" s="40" t="s">
        <v>37</v>
      </c>
      <c r="K363" s="40"/>
      <c r="L363" s="40"/>
      <c r="M363" s="41"/>
      <c r="N363" s="2"/>
      <c r="V363" s="50">
        <v>0</v>
      </c>
    </row>
    <row r="364" spans="1:22" ht="21" thickBot="1" x14ac:dyDescent="0.3">
      <c r="A364" s="291"/>
      <c r="B364" s="75" t="s">
        <v>30</v>
      </c>
      <c r="C364" s="75" t="s">
        <v>32</v>
      </c>
      <c r="D364" s="75" t="s">
        <v>17</v>
      </c>
      <c r="E364" s="298" t="s">
        <v>34</v>
      </c>
      <c r="F364" s="298"/>
      <c r="G364" s="299"/>
      <c r="H364" s="300"/>
      <c r="I364" s="301"/>
      <c r="J364" s="12" t="s">
        <v>38</v>
      </c>
      <c r="K364" s="13"/>
      <c r="L364" s="13"/>
      <c r="M364" s="14"/>
      <c r="N364" s="2"/>
      <c r="V364" s="50"/>
    </row>
    <row r="365" spans="1:22" ht="13.8" thickBot="1" x14ac:dyDescent="0.3">
      <c r="A365" s="292"/>
      <c r="B365" s="8"/>
      <c r="C365" s="8"/>
      <c r="D365" s="9"/>
      <c r="E365" s="10" t="s">
        <v>2</v>
      </c>
      <c r="F365" s="11"/>
      <c r="G365" s="302"/>
      <c r="H365" s="303"/>
      <c r="I365" s="304"/>
      <c r="J365" s="12" t="s">
        <v>39</v>
      </c>
      <c r="K365" s="13"/>
      <c r="L365" s="13"/>
      <c r="M365" s="14"/>
      <c r="N365" s="2"/>
      <c r="V365" s="50"/>
    </row>
    <row r="366" spans="1:22" ht="21.6" thickTop="1" thickBot="1" x14ac:dyDescent="0.3">
      <c r="A366" s="290">
        <f t="shared" ref="A366" si="84">A362+1</f>
        <v>88</v>
      </c>
      <c r="B366" s="74" t="s">
        <v>29</v>
      </c>
      <c r="C366" s="74" t="s">
        <v>31</v>
      </c>
      <c r="D366" s="74" t="s">
        <v>18</v>
      </c>
      <c r="E366" s="293" t="s">
        <v>33</v>
      </c>
      <c r="F366" s="293"/>
      <c r="G366" s="293" t="s">
        <v>24</v>
      </c>
      <c r="H366" s="294"/>
      <c r="I366" s="45"/>
      <c r="J366" s="42" t="s">
        <v>0</v>
      </c>
      <c r="K366" s="43"/>
      <c r="L366" s="43"/>
      <c r="M366" s="44"/>
      <c r="N366" s="2"/>
      <c r="V366" s="50"/>
    </row>
    <row r="367" spans="1:22" ht="13.8" thickBot="1" x14ac:dyDescent="0.3">
      <c r="A367" s="291"/>
      <c r="B367" s="7"/>
      <c r="C367" s="7"/>
      <c r="D367" s="4"/>
      <c r="E367" s="7"/>
      <c r="F367" s="7"/>
      <c r="G367" s="295"/>
      <c r="H367" s="296"/>
      <c r="I367" s="297"/>
      <c r="J367" s="40" t="s">
        <v>37</v>
      </c>
      <c r="K367" s="40"/>
      <c r="L367" s="40"/>
      <c r="M367" s="41"/>
      <c r="N367" s="2"/>
      <c r="V367" s="50">
        <v>0</v>
      </c>
    </row>
    <row r="368" spans="1:22" ht="21" thickBot="1" x14ac:dyDescent="0.3">
      <c r="A368" s="291"/>
      <c r="B368" s="75" t="s">
        <v>30</v>
      </c>
      <c r="C368" s="75" t="s">
        <v>32</v>
      </c>
      <c r="D368" s="75" t="s">
        <v>17</v>
      </c>
      <c r="E368" s="298" t="s">
        <v>34</v>
      </c>
      <c r="F368" s="298"/>
      <c r="G368" s="299"/>
      <c r="H368" s="300"/>
      <c r="I368" s="301"/>
      <c r="J368" s="12" t="s">
        <v>38</v>
      </c>
      <c r="K368" s="13"/>
      <c r="L368" s="13"/>
      <c r="M368" s="14"/>
      <c r="N368" s="2"/>
      <c r="V368" s="50"/>
    </row>
    <row r="369" spans="1:22" ht="13.8" thickBot="1" x14ac:dyDescent="0.3">
      <c r="A369" s="292"/>
      <c r="B369" s="8"/>
      <c r="C369" s="8"/>
      <c r="D369" s="9"/>
      <c r="E369" s="10" t="s">
        <v>2</v>
      </c>
      <c r="F369" s="11"/>
      <c r="G369" s="302"/>
      <c r="H369" s="303"/>
      <c r="I369" s="304"/>
      <c r="J369" s="12" t="s">
        <v>39</v>
      </c>
      <c r="K369" s="13"/>
      <c r="L369" s="13"/>
      <c r="M369" s="14"/>
      <c r="N369" s="2"/>
      <c r="V369" s="50"/>
    </row>
    <row r="370" spans="1:22" ht="21.6" thickTop="1" thickBot="1" x14ac:dyDescent="0.3">
      <c r="A370" s="290">
        <f t="shared" ref="A370" si="85">A366+1</f>
        <v>89</v>
      </c>
      <c r="B370" s="74" t="s">
        <v>29</v>
      </c>
      <c r="C370" s="74" t="s">
        <v>31</v>
      </c>
      <c r="D370" s="74" t="s">
        <v>18</v>
      </c>
      <c r="E370" s="293" t="s">
        <v>33</v>
      </c>
      <c r="F370" s="293"/>
      <c r="G370" s="293" t="s">
        <v>24</v>
      </c>
      <c r="H370" s="294"/>
      <c r="I370" s="45"/>
      <c r="J370" s="42" t="s">
        <v>0</v>
      </c>
      <c r="K370" s="43"/>
      <c r="L370" s="43"/>
      <c r="M370" s="44"/>
      <c r="N370" s="2"/>
      <c r="V370" s="50"/>
    </row>
    <row r="371" spans="1:22" ht="13.8" thickBot="1" x14ac:dyDescent="0.3">
      <c r="A371" s="291"/>
      <c r="B371" s="7"/>
      <c r="C371" s="7"/>
      <c r="D371" s="4"/>
      <c r="E371" s="7"/>
      <c r="F371" s="7"/>
      <c r="G371" s="295"/>
      <c r="H371" s="296"/>
      <c r="I371" s="297"/>
      <c r="J371" s="40" t="s">
        <v>37</v>
      </c>
      <c r="K371" s="40"/>
      <c r="L371" s="40"/>
      <c r="M371" s="41"/>
      <c r="N371" s="2"/>
      <c r="V371" s="50">
        <v>0</v>
      </c>
    </row>
    <row r="372" spans="1:22" ht="21" thickBot="1" x14ac:dyDescent="0.3">
      <c r="A372" s="291"/>
      <c r="B372" s="75" t="s">
        <v>30</v>
      </c>
      <c r="C372" s="75" t="s">
        <v>32</v>
      </c>
      <c r="D372" s="75" t="s">
        <v>17</v>
      </c>
      <c r="E372" s="298" t="s">
        <v>34</v>
      </c>
      <c r="F372" s="298"/>
      <c r="G372" s="299"/>
      <c r="H372" s="300"/>
      <c r="I372" s="301"/>
      <c r="J372" s="12" t="s">
        <v>38</v>
      </c>
      <c r="K372" s="13"/>
      <c r="L372" s="13"/>
      <c r="M372" s="14"/>
      <c r="N372" s="2"/>
      <c r="V372" s="50"/>
    </row>
    <row r="373" spans="1:22" ht="13.8" thickBot="1" x14ac:dyDescent="0.3">
      <c r="A373" s="292"/>
      <c r="B373" s="8"/>
      <c r="C373" s="8"/>
      <c r="D373" s="9"/>
      <c r="E373" s="10" t="s">
        <v>2</v>
      </c>
      <c r="F373" s="11"/>
      <c r="G373" s="302"/>
      <c r="H373" s="303"/>
      <c r="I373" s="304"/>
      <c r="J373" s="12" t="s">
        <v>39</v>
      </c>
      <c r="K373" s="13"/>
      <c r="L373" s="13"/>
      <c r="M373" s="14"/>
      <c r="N373" s="2"/>
      <c r="V373" s="50"/>
    </row>
    <row r="374" spans="1:22" ht="21.6" thickTop="1" thickBot="1" x14ac:dyDescent="0.3">
      <c r="A374" s="290">
        <f t="shared" ref="A374" si="86">A370+1</f>
        <v>90</v>
      </c>
      <c r="B374" s="74" t="s">
        <v>29</v>
      </c>
      <c r="C374" s="74" t="s">
        <v>31</v>
      </c>
      <c r="D374" s="74" t="s">
        <v>18</v>
      </c>
      <c r="E374" s="293" t="s">
        <v>33</v>
      </c>
      <c r="F374" s="293"/>
      <c r="G374" s="293" t="s">
        <v>24</v>
      </c>
      <c r="H374" s="294"/>
      <c r="I374" s="45"/>
      <c r="J374" s="42" t="s">
        <v>0</v>
      </c>
      <c r="K374" s="43"/>
      <c r="L374" s="43"/>
      <c r="M374" s="44"/>
      <c r="N374" s="2"/>
      <c r="V374" s="50"/>
    </row>
    <row r="375" spans="1:22" ht="13.8" thickBot="1" x14ac:dyDescent="0.3">
      <c r="A375" s="291"/>
      <c r="B375" s="7"/>
      <c r="C375" s="7"/>
      <c r="D375" s="4"/>
      <c r="E375" s="7"/>
      <c r="F375" s="7"/>
      <c r="G375" s="295"/>
      <c r="H375" s="296"/>
      <c r="I375" s="297"/>
      <c r="J375" s="40" t="s">
        <v>37</v>
      </c>
      <c r="K375" s="40"/>
      <c r="L375" s="40"/>
      <c r="M375" s="41"/>
      <c r="N375" s="2"/>
      <c r="V375" s="50">
        <v>0</v>
      </c>
    </row>
    <row r="376" spans="1:22" ht="21" thickBot="1" x14ac:dyDescent="0.3">
      <c r="A376" s="291"/>
      <c r="B376" s="75" t="s">
        <v>30</v>
      </c>
      <c r="C376" s="75" t="s">
        <v>32</v>
      </c>
      <c r="D376" s="75" t="s">
        <v>17</v>
      </c>
      <c r="E376" s="298" t="s">
        <v>34</v>
      </c>
      <c r="F376" s="298"/>
      <c r="G376" s="299"/>
      <c r="H376" s="300"/>
      <c r="I376" s="301"/>
      <c r="J376" s="12" t="s">
        <v>38</v>
      </c>
      <c r="K376" s="13"/>
      <c r="L376" s="13"/>
      <c r="M376" s="14"/>
      <c r="N376" s="2"/>
      <c r="V376" s="50"/>
    </row>
    <row r="377" spans="1:22" ht="13.8" thickBot="1" x14ac:dyDescent="0.3">
      <c r="A377" s="292"/>
      <c r="B377" s="8"/>
      <c r="C377" s="8"/>
      <c r="D377" s="9"/>
      <c r="E377" s="10" t="s">
        <v>2</v>
      </c>
      <c r="F377" s="11"/>
      <c r="G377" s="302"/>
      <c r="H377" s="303"/>
      <c r="I377" s="304"/>
      <c r="J377" s="12" t="s">
        <v>39</v>
      </c>
      <c r="K377" s="13"/>
      <c r="L377" s="13"/>
      <c r="M377" s="14"/>
      <c r="N377" s="2"/>
      <c r="V377" s="50"/>
    </row>
    <row r="378" spans="1:22" ht="21.6" thickTop="1" thickBot="1" x14ac:dyDescent="0.3">
      <c r="A378" s="290">
        <f t="shared" ref="A378" si="87">A374+1</f>
        <v>91</v>
      </c>
      <c r="B378" s="74" t="s">
        <v>29</v>
      </c>
      <c r="C378" s="74" t="s">
        <v>31</v>
      </c>
      <c r="D378" s="74" t="s">
        <v>18</v>
      </c>
      <c r="E378" s="293" t="s">
        <v>33</v>
      </c>
      <c r="F378" s="293"/>
      <c r="G378" s="293" t="s">
        <v>24</v>
      </c>
      <c r="H378" s="294"/>
      <c r="I378" s="45"/>
      <c r="J378" s="42" t="s">
        <v>0</v>
      </c>
      <c r="K378" s="43"/>
      <c r="L378" s="43"/>
      <c r="M378" s="44"/>
      <c r="N378" s="2"/>
      <c r="V378" s="50"/>
    </row>
    <row r="379" spans="1:22" ht="13.8" thickBot="1" x14ac:dyDescent="0.3">
      <c r="A379" s="291"/>
      <c r="B379" s="7"/>
      <c r="C379" s="7"/>
      <c r="D379" s="4"/>
      <c r="E379" s="7"/>
      <c r="F379" s="7"/>
      <c r="G379" s="295"/>
      <c r="H379" s="296"/>
      <c r="I379" s="297"/>
      <c r="J379" s="40" t="s">
        <v>37</v>
      </c>
      <c r="K379" s="40"/>
      <c r="L379" s="40"/>
      <c r="M379" s="41"/>
      <c r="N379" s="2"/>
      <c r="V379" s="50">
        <v>0</v>
      </c>
    </row>
    <row r="380" spans="1:22" ht="21" thickBot="1" x14ac:dyDescent="0.3">
      <c r="A380" s="291"/>
      <c r="B380" s="75" t="s">
        <v>30</v>
      </c>
      <c r="C380" s="75" t="s">
        <v>32</v>
      </c>
      <c r="D380" s="75" t="s">
        <v>17</v>
      </c>
      <c r="E380" s="298" t="s">
        <v>34</v>
      </c>
      <c r="F380" s="298"/>
      <c r="G380" s="299"/>
      <c r="H380" s="300"/>
      <c r="I380" s="301"/>
      <c r="J380" s="12" t="s">
        <v>38</v>
      </c>
      <c r="K380" s="13"/>
      <c r="L380" s="13"/>
      <c r="M380" s="14"/>
      <c r="N380" s="2"/>
      <c r="V380" s="50"/>
    </row>
    <row r="381" spans="1:22" ht="13.8" thickBot="1" x14ac:dyDescent="0.3">
      <c r="A381" s="292"/>
      <c r="B381" s="8"/>
      <c r="C381" s="8"/>
      <c r="D381" s="9"/>
      <c r="E381" s="10" t="s">
        <v>2</v>
      </c>
      <c r="F381" s="11"/>
      <c r="G381" s="302"/>
      <c r="H381" s="303"/>
      <c r="I381" s="304"/>
      <c r="J381" s="12" t="s">
        <v>39</v>
      </c>
      <c r="K381" s="13"/>
      <c r="L381" s="13"/>
      <c r="M381" s="14"/>
      <c r="N381" s="2"/>
      <c r="V381" s="50"/>
    </row>
    <row r="382" spans="1:22" ht="21.6" thickTop="1" thickBot="1" x14ac:dyDescent="0.3">
      <c r="A382" s="290">
        <f t="shared" ref="A382" si="88">A378+1</f>
        <v>92</v>
      </c>
      <c r="B382" s="74" t="s">
        <v>29</v>
      </c>
      <c r="C382" s="74" t="s">
        <v>31</v>
      </c>
      <c r="D382" s="74" t="s">
        <v>18</v>
      </c>
      <c r="E382" s="293" t="s">
        <v>33</v>
      </c>
      <c r="F382" s="293"/>
      <c r="G382" s="293" t="s">
        <v>24</v>
      </c>
      <c r="H382" s="294"/>
      <c r="I382" s="45"/>
      <c r="J382" s="42" t="s">
        <v>0</v>
      </c>
      <c r="K382" s="43"/>
      <c r="L382" s="43"/>
      <c r="M382" s="44"/>
      <c r="N382" s="2"/>
      <c r="V382" s="50"/>
    </row>
    <row r="383" spans="1:22" ht="13.8" thickBot="1" x14ac:dyDescent="0.3">
      <c r="A383" s="291"/>
      <c r="B383" s="7"/>
      <c r="C383" s="7"/>
      <c r="D383" s="4"/>
      <c r="E383" s="7"/>
      <c r="F383" s="7"/>
      <c r="G383" s="295"/>
      <c r="H383" s="296"/>
      <c r="I383" s="297"/>
      <c r="J383" s="40" t="s">
        <v>37</v>
      </c>
      <c r="K383" s="40"/>
      <c r="L383" s="40"/>
      <c r="M383" s="41"/>
      <c r="N383" s="2"/>
      <c r="V383" s="50">
        <v>0</v>
      </c>
    </row>
    <row r="384" spans="1:22" ht="21" thickBot="1" x14ac:dyDescent="0.3">
      <c r="A384" s="291"/>
      <c r="B384" s="75" t="s">
        <v>30</v>
      </c>
      <c r="C384" s="75" t="s">
        <v>32</v>
      </c>
      <c r="D384" s="75" t="s">
        <v>17</v>
      </c>
      <c r="E384" s="298" t="s">
        <v>34</v>
      </c>
      <c r="F384" s="298"/>
      <c r="G384" s="299"/>
      <c r="H384" s="300"/>
      <c r="I384" s="301"/>
      <c r="J384" s="12" t="s">
        <v>38</v>
      </c>
      <c r="K384" s="13"/>
      <c r="L384" s="13"/>
      <c r="M384" s="14"/>
      <c r="N384" s="2"/>
      <c r="V384" s="50"/>
    </row>
    <row r="385" spans="1:22" ht="13.8" thickBot="1" x14ac:dyDescent="0.3">
      <c r="A385" s="292"/>
      <c r="B385" s="8"/>
      <c r="C385" s="8"/>
      <c r="D385" s="9"/>
      <c r="E385" s="10" t="s">
        <v>2</v>
      </c>
      <c r="F385" s="11"/>
      <c r="G385" s="302"/>
      <c r="H385" s="303"/>
      <c r="I385" s="304"/>
      <c r="J385" s="12" t="s">
        <v>39</v>
      </c>
      <c r="K385" s="13"/>
      <c r="L385" s="13"/>
      <c r="M385" s="14"/>
      <c r="N385" s="2"/>
      <c r="V385" s="50"/>
    </row>
    <row r="386" spans="1:22" ht="21.6" thickTop="1" thickBot="1" x14ac:dyDescent="0.3">
      <c r="A386" s="290">
        <f t="shared" ref="A386" si="89">A382+1</f>
        <v>93</v>
      </c>
      <c r="B386" s="74" t="s">
        <v>29</v>
      </c>
      <c r="C386" s="74" t="s">
        <v>31</v>
      </c>
      <c r="D386" s="74" t="s">
        <v>18</v>
      </c>
      <c r="E386" s="293" t="s">
        <v>33</v>
      </c>
      <c r="F386" s="293"/>
      <c r="G386" s="293" t="s">
        <v>24</v>
      </c>
      <c r="H386" s="294"/>
      <c r="I386" s="45"/>
      <c r="J386" s="42" t="s">
        <v>0</v>
      </c>
      <c r="K386" s="43"/>
      <c r="L386" s="43"/>
      <c r="M386" s="44"/>
      <c r="N386" s="2"/>
      <c r="V386" s="50"/>
    </row>
    <row r="387" spans="1:22" ht="13.8" thickBot="1" x14ac:dyDescent="0.3">
      <c r="A387" s="291"/>
      <c r="B387" s="7"/>
      <c r="C387" s="7"/>
      <c r="D387" s="4"/>
      <c r="E387" s="7"/>
      <c r="F387" s="7"/>
      <c r="G387" s="295"/>
      <c r="H387" s="296"/>
      <c r="I387" s="297"/>
      <c r="J387" s="40" t="s">
        <v>37</v>
      </c>
      <c r="K387" s="40"/>
      <c r="L387" s="40"/>
      <c r="M387" s="41"/>
      <c r="N387" s="2"/>
      <c r="V387" s="50">
        <v>0</v>
      </c>
    </row>
    <row r="388" spans="1:22" ht="21" thickBot="1" x14ac:dyDescent="0.3">
      <c r="A388" s="291"/>
      <c r="B388" s="75" t="s">
        <v>30</v>
      </c>
      <c r="C388" s="75" t="s">
        <v>32</v>
      </c>
      <c r="D388" s="75" t="s">
        <v>17</v>
      </c>
      <c r="E388" s="298" t="s">
        <v>34</v>
      </c>
      <c r="F388" s="298"/>
      <c r="G388" s="299"/>
      <c r="H388" s="300"/>
      <c r="I388" s="301"/>
      <c r="J388" s="12" t="s">
        <v>38</v>
      </c>
      <c r="K388" s="13"/>
      <c r="L388" s="13"/>
      <c r="M388" s="14"/>
      <c r="N388" s="2"/>
      <c r="V388" s="50"/>
    </row>
    <row r="389" spans="1:22" ht="13.8" thickBot="1" x14ac:dyDescent="0.3">
      <c r="A389" s="292"/>
      <c r="B389" s="8"/>
      <c r="C389" s="8"/>
      <c r="D389" s="9"/>
      <c r="E389" s="10" t="s">
        <v>2</v>
      </c>
      <c r="F389" s="11"/>
      <c r="G389" s="302"/>
      <c r="H389" s="303"/>
      <c r="I389" s="304"/>
      <c r="J389" s="12" t="s">
        <v>39</v>
      </c>
      <c r="K389" s="13"/>
      <c r="L389" s="13"/>
      <c r="M389" s="14"/>
      <c r="N389" s="2"/>
      <c r="V389" s="50"/>
    </row>
    <row r="390" spans="1:22" ht="21.6" thickTop="1" thickBot="1" x14ac:dyDescent="0.3">
      <c r="A390" s="290">
        <f t="shared" ref="A390" si="90">A386+1</f>
        <v>94</v>
      </c>
      <c r="B390" s="74" t="s">
        <v>29</v>
      </c>
      <c r="C390" s="74" t="s">
        <v>31</v>
      </c>
      <c r="D390" s="74" t="s">
        <v>18</v>
      </c>
      <c r="E390" s="293" t="s">
        <v>33</v>
      </c>
      <c r="F390" s="293"/>
      <c r="G390" s="293" t="s">
        <v>24</v>
      </c>
      <c r="H390" s="294"/>
      <c r="I390" s="45"/>
      <c r="J390" s="42" t="s">
        <v>0</v>
      </c>
      <c r="K390" s="43"/>
      <c r="L390" s="43"/>
      <c r="M390" s="44"/>
      <c r="N390" s="2"/>
      <c r="V390" s="50"/>
    </row>
    <row r="391" spans="1:22" ht="13.8" thickBot="1" x14ac:dyDescent="0.3">
      <c r="A391" s="291"/>
      <c r="B391" s="7"/>
      <c r="C391" s="7"/>
      <c r="D391" s="4"/>
      <c r="E391" s="7"/>
      <c r="F391" s="7"/>
      <c r="G391" s="295"/>
      <c r="H391" s="296"/>
      <c r="I391" s="297"/>
      <c r="J391" s="40" t="s">
        <v>37</v>
      </c>
      <c r="K391" s="40"/>
      <c r="L391" s="40"/>
      <c r="M391" s="41"/>
      <c r="N391" s="2"/>
      <c r="V391" s="50">
        <v>0</v>
      </c>
    </row>
    <row r="392" spans="1:22" ht="21" thickBot="1" x14ac:dyDescent="0.3">
      <c r="A392" s="291"/>
      <c r="B392" s="75" t="s">
        <v>30</v>
      </c>
      <c r="C392" s="75" t="s">
        <v>32</v>
      </c>
      <c r="D392" s="75" t="s">
        <v>17</v>
      </c>
      <c r="E392" s="298" t="s">
        <v>34</v>
      </c>
      <c r="F392" s="298"/>
      <c r="G392" s="299"/>
      <c r="H392" s="300"/>
      <c r="I392" s="301"/>
      <c r="J392" s="12" t="s">
        <v>38</v>
      </c>
      <c r="K392" s="13"/>
      <c r="L392" s="13"/>
      <c r="M392" s="14"/>
      <c r="N392" s="2"/>
      <c r="V392" s="50"/>
    </row>
    <row r="393" spans="1:22" ht="13.8" thickBot="1" x14ac:dyDescent="0.3">
      <c r="A393" s="292"/>
      <c r="B393" s="8"/>
      <c r="C393" s="8"/>
      <c r="D393" s="9"/>
      <c r="E393" s="10" t="s">
        <v>2</v>
      </c>
      <c r="F393" s="11"/>
      <c r="G393" s="302"/>
      <c r="H393" s="303"/>
      <c r="I393" s="304"/>
      <c r="J393" s="12" t="s">
        <v>39</v>
      </c>
      <c r="K393" s="13"/>
      <c r="L393" s="13"/>
      <c r="M393" s="14"/>
      <c r="N393" s="2"/>
      <c r="V393" s="50"/>
    </row>
    <row r="394" spans="1:22" ht="21.6" thickTop="1" thickBot="1" x14ac:dyDescent="0.3">
      <c r="A394" s="290">
        <f t="shared" ref="A394" si="91">A390+1</f>
        <v>95</v>
      </c>
      <c r="B394" s="74" t="s">
        <v>29</v>
      </c>
      <c r="C394" s="74" t="s">
        <v>31</v>
      </c>
      <c r="D394" s="74" t="s">
        <v>18</v>
      </c>
      <c r="E394" s="293" t="s">
        <v>33</v>
      </c>
      <c r="F394" s="293"/>
      <c r="G394" s="293" t="s">
        <v>24</v>
      </c>
      <c r="H394" s="294"/>
      <c r="I394" s="45"/>
      <c r="J394" s="42" t="s">
        <v>0</v>
      </c>
      <c r="K394" s="43"/>
      <c r="L394" s="43"/>
      <c r="M394" s="44"/>
      <c r="N394" s="2"/>
      <c r="V394" s="50"/>
    </row>
    <row r="395" spans="1:22" ht="13.8" thickBot="1" x14ac:dyDescent="0.3">
      <c r="A395" s="291"/>
      <c r="B395" s="7"/>
      <c r="C395" s="7"/>
      <c r="D395" s="4"/>
      <c r="E395" s="7"/>
      <c r="F395" s="7"/>
      <c r="G395" s="295"/>
      <c r="H395" s="296"/>
      <c r="I395" s="297"/>
      <c r="J395" s="40" t="s">
        <v>37</v>
      </c>
      <c r="K395" s="40"/>
      <c r="L395" s="40"/>
      <c r="M395" s="41"/>
      <c r="N395" s="2"/>
      <c r="V395" s="50">
        <v>0</v>
      </c>
    </row>
    <row r="396" spans="1:22" ht="21" thickBot="1" x14ac:dyDescent="0.3">
      <c r="A396" s="291"/>
      <c r="B396" s="75" t="s">
        <v>30</v>
      </c>
      <c r="C396" s="75" t="s">
        <v>32</v>
      </c>
      <c r="D396" s="75" t="s">
        <v>17</v>
      </c>
      <c r="E396" s="298" t="s">
        <v>34</v>
      </c>
      <c r="F396" s="298"/>
      <c r="G396" s="299"/>
      <c r="H396" s="300"/>
      <c r="I396" s="301"/>
      <c r="J396" s="12" t="s">
        <v>38</v>
      </c>
      <c r="K396" s="13"/>
      <c r="L396" s="13"/>
      <c r="M396" s="14"/>
      <c r="N396" s="2"/>
      <c r="V396" s="50"/>
    </row>
    <row r="397" spans="1:22" ht="13.8" thickBot="1" x14ac:dyDescent="0.3">
      <c r="A397" s="292"/>
      <c r="B397" s="8"/>
      <c r="C397" s="8"/>
      <c r="D397" s="9"/>
      <c r="E397" s="10" t="s">
        <v>2</v>
      </c>
      <c r="F397" s="11"/>
      <c r="G397" s="302"/>
      <c r="H397" s="303"/>
      <c r="I397" s="304"/>
      <c r="J397" s="12" t="s">
        <v>39</v>
      </c>
      <c r="K397" s="13"/>
      <c r="L397" s="13"/>
      <c r="M397" s="14"/>
      <c r="N397" s="2"/>
      <c r="V397" s="50"/>
    </row>
    <row r="398" spans="1:22" ht="21.6" thickTop="1" thickBot="1" x14ac:dyDescent="0.3">
      <c r="A398" s="290">
        <f t="shared" ref="A398" si="92">A394+1</f>
        <v>96</v>
      </c>
      <c r="B398" s="74" t="s">
        <v>29</v>
      </c>
      <c r="C398" s="74" t="s">
        <v>31</v>
      </c>
      <c r="D398" s="74" t="s">
        <v>18</v>
      </c>
      <c r="E398" s="293" t="s">
        <v>33</v>
      </c>
      <c r="F398" s="293"/>
      <c r="G398" s="293" t="s">
        <v>24</v>
      </c>
      <c r="H398" s="294"/>
      <c r="I398" s="45"/>
      <c r="J398" s="42" t="s">
        <v>0</v>
      </c>
      <c r="K398" s="43"/>
      <c r="L398" s="43"/>
      <c r="M398" s="44"/>
      <c r="N398" s="2"/>
      <c r="V398" s="50"/>
    </row>
    <row r="399" spans="1:22" ht="13.8" thickBot="1" x14ac:dyDescent="0.3">
      <c r="A399" s="291"/>
      <c r="B399" s="7"/>
      <c r="C399" s="7"/>
      <c r="D399" s="4"/>
      <c r="E399" s="7"/>
      <c r="F399" s="7"/>
      <c r="G399" s="295"/>
      <c r="H399" s="296"/>
      <c r="I399" s="297"/>
      <c r="J399" s="40" t="s">
        <v>37</v>
      </c>
      <c r="K399" s="40"/>
      <c r="L399" s="40"/>
      <c r="M399" s="41"/>
      <c r="N399" s="2"/>
      <c r="V399" s="50">
        <v>0</v>
      </c>
    </row>
    <row r="400" spans="1:22" ht="21" thickBot="1" x14ac:dyDescent="0.3">
      <c r="A400" s="291"/>
      <c r="B400" s="75" t="s">
        <v>30</v>
      </c>
      <c r="C400" s="75" t="s">
        <v>32</v>
      </c>
      <c r="D400" s="75" t="s">
        <v>17</v>
      </c>
      <c r="E400" s="298" t="s">
        <v>34</v>
      </c>
      <c r="F400" s="298"/>
      <c r="G400" s="299"/>
      <c r="H400" s="300"/>
      <c r="I400" s="301"/>
      <c r="J400" s="12" t="s">
        <v>38</v>
      </c>
      <c r="K400" s="13"/>
      <c r="L400" s="13"/>
      <c r="M400" s="14"/>
      <c r="N400" s="2"/>
      <c r="V400" s="50"/>
    </row>
    <row r="401" spans="1:22" ht="13.8" thickBot="1" x14ac:dyDescent="0.3">
      <c r="A401" s="292"/>
      <c r="B401" s="8"/>
      <c r="C401" s="8"/>
      <c r="D401" s="9"/>
      <c r="E401" s="10" t="s">
        <v>2</v>
      </c>
      <c r="F401" s="11"/>
      <c r="G401" s="302"/>
      <c r="H401" s="303"/>
      <c r="I401" s="304"/>
      <c r="J401" s="12" t="s">
        <v>39</v>
      </c>
      <c r="K401" s="13"/>
      <c r="L401" s="13"/>
      <c r="M401" s="14"/>
      <c r="N401" s="2"/>
      <c r="V401" s="50"/>
    </row>
    <row r="402" spans="1:22" ht="21.6" thickTop="1" thickBot="1" x14ac:dyDescent="0.3">
      <c r="A402" s="290">
        <f t="shared" ref="A402" si="93">A398+1</f>
        <v>97</v>
      </c>
      <c r="B402" s="74" t="s">
        <v>29</v>
      </c>
      <c r="C402" s="74" t="s">
        <v>31</v>
      </c>
      <c r="D402" s="74" t="s">
        <v>18</v>
      </c>
      <c r="E402" s="293" t="s">
        <v>33</v>
      </c>
      <c r="F402" s="293"/>
      <c r="G402" s="293" t="s">
        <v>24</v>
      </c>
      <c r="H402" s="294"/>
      <c r="I402" s="45"/>
      <c r="J402" s="42" t="s">
        <v>0</v>
      </c>
      <c r="K402" s="43"/>
      <c r="L402" s="43"/>
      <c r="M402" s="44"/>
      <c r="N402" s="2"/>
      <c r="V402" s="50"/>
    </row>
    <row r="403" spans="1:22" ht="13.8" thickBot="1" x14ac:dyDescent="0.3">
      <c r="A403" s="291"/>
      <c r="B403" s="7"/>
      <c r="C403" s="7"/>
      <c r="D403" s="4"/>
      <c r="E403" s="7"/>
      <c r="F403" s="7"/>
      <c r="G403" s="295"/>
      <c r="H403" s="296"/>
      <c r="I403" s="297"/>
      <c r="J403" s="40" t="s">
        <v>37</v>
      </c>
      <c r="K403" s="40"/>
      <c r="L403" s="40"/>
      <c r="M403" s="41"/>
      <c r="N403" s="2"/>
      <c r="V403" s="50">
        <v>0</v>
      </c>
    </row>
    <row r="404" spans="1:22" ht="21" thickBot="1" x14ac:dyDescent="0.3">
      <c r="A404" s="291"/>
      <c r="B404" s="75" t="s">
        <v>30</v>
      </c>
      <c r="C404" s="75" t="s">
        <v>32</v>
      </c>
      <c r="D404" s="75" t="s">
        <v>17</v>
      </c>
      <c r="E404" s="298" t="s">
        <v>34</v>
      </c>
      <c r="F404" s="298"/>
      <c r="G404" s="299"/>
      <c r="H404" s="300"/>
      <c r="I404" s="301"/>
      <c r="J404" s="12" t="s">
        <v>38</v>
      </c>
      <c r="K404" s="13"/>
      <c r="L404" s="13"/>
      <c r="M404" s="14"/>
      <c r="N404" s="2"/>
      <c r="V404" s="50"/>
    </row>
    <row r="405" spans="1:22" ht="13.8" thickBot="1" x14ac:dyDescent="0.3">
      <c r="A405" s="292"/>
      <c r="B405" s="8"/>
      <c r="C405" s="8"/>
      <c r="D405" s="9"/>
      <c r="E405" s="10" t="s">
        <v>2</v>
      </c>
      <c r="F405" s="11"/>
      <c r="G405" s="302"/>
      <c r="H405" s="303"/>
      <c r="I405" s="304"/>
      <c r="J405" s="12" t="s">
        <v>39</v>
      </c>
      <c r="K405" s="13"/>
      <c r="L405" s="13"/>
      <c r="M405" s="14"/>
      <c r="N405" s="2"/>
      <c r="V405" s="50"/>
    </row>
    <row r="406" spans="1:22" ht="21.6" thickTop="1" thickBot="1" x14ac:dyDescent="0.3">
      <c r="A406" s="290">
        <f t="shared" ref="A406" si="94">A402+1</f>
        <v>98</v>
      </c>
      <c r="B406" s="74" t="s">
        <v>29</v>
      </c>
      <c r="C406" s="74" t="s">
        <v>31</v>
      </c>
      <c r="D406" s="74" t="s">
        <v>18</v>
      </c>
      <c r="E406" s="293" t="s">
        <v>33</v>
      </c>
      <c r="F406" s="293"/>
      <c r="G406" s="293" t="s">
        <v>24</v>
      </c>
      <c r="H406" s="294"/>
      <c r="I406" s="45"/>
      <c r="J406" s="42" t="s">
        <v>0</v>
      </c>
      <c r="K406" s="43"/>
      <c r="L406" s="43"/>
      <c r="M406" s="44"/>
      <c r="N406" s="2"/>
      <c r="V406" s="50"/>
    </row>
    <row r="407" spans="1:22" ht="13.8" thickBot="1" x14ac:dyDescent="0.3">
      <c r="A407" s="291"/>
      <c r="B407" s="7"/>
      <c r="C407" s="7"/>
      <c r="D407" s="4"/>
      <c r="E407" s="7"/>
      <c r="F407" s="7"/>
      <c r="G407" s="295"/>
      <c r="H407" s="296"/>
      <c r="I407" s="297"/>
      <c r="J407" s="40" t="s">
        <v>37</v>
      </c>
      <c r="K407" s="40"/>
      <c r="L407" s="40"/>
      <c r="M407" s="41"/>
      <c r="N407" s="2"/>
      <c r="V407" s="50">
        <v>0</v>
      </c>
    </row>
    <row r="408" spans="1:22" ht="21" thickBot="1" x14ac:dyDescent="0.3">
      <c r="A408" s="291"/>
      <c r="B408" s="75" t="s">
        <v>30</v>
      </c>
      <c r="C408" s="75" t="s">
        <v>32</v>
      </c>
      <c r="D408" s="75" t="s">
        <v>17</v>
      </c>
      <c r="E408" s="298" t="s">
        <v>34</v>
      </c>
      <c r="F408" s="298"/>
      <c r="G408" s="299"/>
      <c r="H408" s="300"/>
      <c r="I408" s="301"/>
      <c r="J408" s="12" t="s">
        <v>38</v>
      </c>
      <c r="K408" s="13"/>
      <c r="L408" s="13"/>
      <c r="M408" s="14"/>
      <c r="N408" s="2"/>
      <c r="V408" s="50"/>
    </row>
    <row r="409" spans="1:22" ht="13.8" thickBot="1" x14ac:dyDescent="0.3">
      <c r="A409" s="292"/>
      <c r="B409" s="8"/>
      <c r="C409" s="8"/>
      <c r="D409" s="9"/>
      <c r="E409" s="10" t="s">
        <v>2</v>
      </c>
      <c r="F409" s="11"/>
      <c r="G409" s="302"/>
      <c r="H409" s="303"/>
      <c r="I409" s="304"/>
      <c r="J409" s="12" t="s">
        <v>39</v>
      </c>
      <c r="K409" s="13"/>
      <c r="L409" s="13"/>
      <c r="M409" s="14"/>
      <c r="N409" s="2"/>
      <c r="V409" s="50"/>
    </row>
    <row r="410" spans="1:22" ht="21.6" thickTop="1" thickBot="1" x14ac:dyDescent="0.3">
      <c r="A410" s="290">
        <f t="shared" ref="A410" si="95">A406+1</f>
        <v>99</v>
      </c>
      <c r="B410" s="74" t="s">
        <v>29</v>
      </c>
      <c r="C410" s="74" t="s">
        <v>31</v>
      </c>
      <c r="D410" s="74" t="s">
        <v>18</v>
      </c>
      <c r="E410" s="293" t="s">
        <v>33</v>
      </c>
      <c r="F410" s="293"/>
      <c r="G410" s="293" t="s">
        <v>24</v>
      </c>
      <c r="H410" s="294"/>
      <c r="I410" s="45"/>
      <c r="J410" s="42" t="s">
        <v>0</v>
      </c>
      <c r="K410" s="43"/>
      <c r="L410" s="43"/>
      <c r="M410" s="44"/>
      <c r="N410" s="2"/>
      <c r="V410" s="50"/>
    </row>
    <row r="411" spans="1:22" ht="13.8" thickBot="1" x14ac:dyDescent="0.3">
      <c r="A411" s="291"/>
      <c r="B411" s="7"/>
      <c r="C411" s="7"/>
      <c r="D411" s="4"/>
      <c r="E411" s="7"/>
      <c r="F411" s="7"/>
      <c r="G411" s="295"/>
      <c r="H411" s="296"/>
      <c r="I411" s="297"/>
      <c r="J411" s="40" t="s">
        <v>37</v>
      </c>
      <c r="K411" s="40"/>
      <c r="L411" s="40"/>
      <c r="M411" s="41"/>
      <c r="N411" s="2"/>
      <c r="V411" s="50">
        <v>0</v>
      </c>
    </row>
    <row r="412" spans="1:22" ht="21" thickBot="1" x14ac:dyDescent="0.3">
      <c r="A412" s="291"/>
      <c r="B412" s="75" t="s">
        <v>30</v>
      </c>
      <c r="C412" s="75" t="s">
        <v>32</v>
      </c>
      <c r="D412" s="75" t="s">
        <v>17</v>
      </c>
      <c r="E412" s="298" t="s">
        <v>34</v>
      </c>
      <c r="F412" s="298"/>
      <c r="G412" s="299"/>
      <c r="H412" s="300"/>
      <c r="I412" s="301"/>
      <c r="J412" s="12" t="s">
        <v>38</v>
      </c>
      <c r="K412" s="13"/>
      <c r="L412" s="13"/>
      <c r="M412" s="14"/>
      <c r="N412" s="2"/>
      <c r="V412" s="50"/>
    </row>
    <row r="413" spans="1:22" ht="13.8" thickBot="1" x14ac:dyDescent="0.3">
      <c r="A413" s="292"/>
      <c r="B413" s="8"/>
      <c r="C413" s="8"/>
      <c r="D413" s="9"/>
      <c r="E413" s="10" t="s">
        <v>2</v>
      </c>
      <c r="F413" s="11"/>
      <c r="G413" s="302"/>
      <c r="H413" s="303"/>
      <c r="I413" s="304"/>
      <c r="J413" s="12" t="s">
        <v>39</v>
      </c>
      <c r="K413" s="13"/>
      <c r="L413" s="13"/>
      <c r="M413" s="14"/>
      <c r="N413" s="2"/>
      <c r="V413" s="50"/>
    </row>
    <row r="414" spans="1:22" ht="21.6" thickTop="1" thickBot="1" x14ac:dyDescent="0.3">
      <c r="A414" s="290">
        <f t="shared" ref="A414" si="96">A410+1</f>
        <v>100</v>
      </c>
      <c r="B414" s="74" t="s">
        <v>29</v>
      </c>
      <c r="C414" s="74" t="s">
        <v>31</v>
      </c>
      <c r="D414" s="74" t="s">
        <v>18</v>
      </c>
      <c r="E414" s="293" t="s">
        <v>33</v>
      </c>
      <c r="F414" s="293"/>
      <c r="G414" s="293" t="s">
        <v>24</v>
      </c>
      <c r="H414" s="294"/>
      <c r="I414" s="45"/>
      <c r="J414" s="42" t="s">
        <v>0</v>
      </c>
      <c r="K414" s="43"/>
      <c r="L414" s="43"/>
      <c r="M414" s="44"/>
      <c r="N414" s="2"/>
      <c r="V414" s="50"/>
    </row>
    <row r="415" spans="1:22" ht="13.8" thickBot="1" x14ac:dyDescent="0.3">
      <c r="A415" s="291"/>
      <c r="B415" s="7"/>
      <c r="C415" s="7"/>
      <c r="D415" s="4"/>
      <c r="E415" s="7"/>
      <c r="F415" s="7"/>
      <c r="G415" s="295"/>
      <c r="H415" s="296"/>
      <c r="I415" s="297"/>
      <c r="J415" s="40" t="s">
        <v>37</v>
      </c>
      <c r="K415" s="40"/>
      <c r="L415" s="40"/>
      <c r="M415" s="41"/>
      <c r="N415" s="2"/>
      <c r="V415" s="50">
        <v>0</v>
      </c>
    </row>
    <row r="416" spans="1:22" ht="21" thickBot="1" x14ac:dyDescent="0.3">
      <c r="A416" s="291"/>
      <c r="B416" s="75" t="s">
        <v>30</v>
      </c>
      <c r="C416" s="75" t="s">
        <v>32</v>
      </c>
      <c r="D416" s="75" t="s">
        <v>17</v>
      </c>
      <c r="E416" s="298" t="s">
        <v>34</v>
      </c>
      <c r="F416" s="298"/>
      <c r="G416" s="299"/>
      <c r="H416" s="300"/>
      <c r="I416" s="301"/>
      <c r="J416" s="12" t="s">
        <v>38</v>
      </c>
      <c r="K416" s="13"/>
      <c r="L416" s="13"/>
      <c r="M416" s="14"/>
      <c r="N416" s="2"/>
    </row>
    <row r="417" spans="1:17" ht="13.8" thickBot="1" x14ac:dyDescent="0.3">
      <c r="A417" s="292"/>
      <c r="B417" s="9"/>
      <c r="C417" s="9"/>
      <c r="D417" s="9"/>
      <c r="E417" s="25" t="s">
        <v>2</v>
      </c>
      <c r="F417" s="26"/>
      <c r="G417" s="302"/>
      <c r="H417" s="303"/>
      <c r="I417" s="304"/>
      <c r="J417" s="22" t="s">
        <v>39</v>
      </c>
      <c r="K417" s="23"/>
      <c r="L417" s="23"/>
      <c r="M417" s="24"/>
      <c r="N417" s="2"/>
    </row>
    <row r="418" spans="1:17" ht="13.8" thickTop="1" x14ac:dyDescent="0.25"/>
    <row r="419" spans="1:17" ht="13.8" thickBot="1" x14ac:dyDescent="0.3"/>
    <row r="420" spans="1:17" x14ac:dyDescent="0.25">
      <c r="P420" s="27" t="s">
        <v>22</v>
      </c>
      <c r="Q420" s="28"/>
    </row>
    <row r="421" spans="1:17" x14ac:dyDescent="0.25">
      <c r="P421" s="29"/>
      <c r="Q421" s="79"/>
    </row>
    <row r="422" spans="1:17" ht="33.6" x14ac:dyDescent="0.25">
      <c r="B422" s="256"/>
      <c r="C422" s="256"/>
      <c r="D422" s="256"/>
      <c r="E422" s="256"/>
      <c r="F422" s="256"/>
      <c r="G422" s="256"/>
      <c r="H422" s="256"/>
      <c r="I422" s="256"/>
      <c r="J422" s="256"/>
      <c r="K422" s="256"/>
      <c r="L422" s="256"/>
      <c r="M422" s="256"/>
      <c r="P422" s="30" t="b">
        <v>0</v>
      </c>
      <c r="Q422" s="46" t="str">
        <f xml:space="preserve"> CONCATENATE("OCTOBER 1, ",$M$7-1,"- MARCH 31, ",$M$7)</f>
        <v>OCTOBER 1, 2018- MARCH 31, 2019</v>
      </c>
    </row>
    <row r="423" spans="1:17" ht="25.2" x14ac:dyDescent="0.25">
      <c r="B423" s="256"/>
      <c r="C423" s="256"/>
      <c r="D423" s="256"/>
      <c r="E423" s="256"/>
      <c r="F423" s="256"/>
      <c r="G423" s="256"/>
      <c r="H423" s="256"/>
      <c r="I423" s="256"/>
      <c r="J423" s="256"/>
      <c r="K423" s="261"/>
      <c r="L423" s="262"/>
      <c r="M423" s="262"/>
      <c r="P423" s="30" t="b">
        <v>1</v>
      </c>
      <c r="Q423" s="46" t="str">
        <f xml:space="preserve"> CONCATENATE("APRIL 1 - SEPTEMBER 30, ",$M$7)</f>
        <v>APRIL 1 - SEPTEMBER 30, 2019</v>
      </c>
    </row>
    <row r="424" spans="1:17" x14ac:dyDescent="0.25">
      <c r="B424" s="289"/>
      <c r="C424" s="289"/>
      <c r="D424" s="289"/>
      <c r="E424" s="289"/>
      <c r="F424" s="289"/>
      <c r="G424" s="256"/>
      <c r="H424" s="256"/>
      <c r="I424" s="256"/>
      <c r="J424" s="256"/>
      <c r="K424" s="261"/>
      <c r="L424" s="262"/>
      <c r="M424" s="262"/>
      <c r="P424" s="30" t="b">
        <v>0</v>
      </c>
      <c r="Q424" s="31"/>
    </row>
    <row r="425" spans="1:17" ht="13.8" thickBot="1" x14ac:dyDescent="0.3">
      <c r="B425" s="263"/>
      <c r="C425" s="263"/>
      <c r="D425" s="264"/>
      <c r="E425" s="263"/>
      <c r="F425" s="263"/>
      <c r="G425" s="256"/>
      <c r="H425" s="256"/>
      <c r="I425" s="256"/>
      <c r="J425" s="256"/>
      <c r="K425" s="261"/>
      <c r="L425" s="262"/>
      <c r="M425" s="265"/>
      <c r="P425" s="32">
        <v>1</v>
      </c>
      <c r="Q425" s="33"/>
    </row>
    <row r="426" spans="1:17" x14ac:dyDescent="0.25">
      <c r="B426" s="266"/>
      <c r="C426" s="267"/>
      <c r="D426" s="267"/>
      <c r="E426" s="267"/>
      <c r="F426" s="268"/>
      <c r="G426" s="256"/>
      <c r="H426" s="256"/>
      <c r="I426" s="256"/>
      <c r="J426" s="256"/>
      <c r="K426" s="256"/>
      <c r="L426" s="256"/>
      <c r="M426" s="256"/>
    </row>
    <row r="427" spans="1:17" x14ac:dyDescent="0.25">
      <c r="B427" s="266"/>
      <c r="C427" s="267"/>
      <c r="D427" s="267"/>
      <c r="E427" s="267"/>
      <c r="F427" s="268"/>
      <c r="G427" s="256"/>
      <c r="H427" s="256"/>
      <c r="I427" s="256"/>
      <c r="J427" s="256"/>
      <c r="K427" s="256"/>
      <c r="L427" s="256"/>
      <c r="M427" s="256"/>
    </row>
    <row r="428" spans="1:17" x14ac:dyDescent="0.25">
      <c r="B428" s="266"/>
      <c r="C428" s="267"/>
      <c r="D428" s="267"/>
      <c r="E428" s="267"/>
      <c r="F428" s="268"/>
      <c r="G428" s="256"/>
      <c r="H428" s="256"/>
      <c r="I428" s="256"/>
      <c r="J428" s="256"/>
      <c r="K428" s="256"/>
      <c r="L428" s="256"/>
      <c r="M428" s="256"/>
    </row>
    <row r="429" spans="1:17" x14ac:dyDescent="0.25">
      <c r="B429" s="266"/>
      <c r="C429" s="267"/>
      <c r="D429" s="267"/>
      <c r="E429" s="267"/>
      <c r="F429" s="268"/>
      <c r="G429" s="256"/>
      <c r="H429" s="256"/>
      <c r="I429" s="256"/>
      <c r="J429" s="256"/>
      <c r="K429" s="256"/>
      <c r="L429" s="256"/>
      <c r="M429" s="256"/>
    </row>
    <row r="430" spans="1:17" x14ac:dyDescent="0.25">
      <c r="B430" s="266"/>
      <c r="C430" s="267"/>
      <c r="D430" s="267"/>
      <c r="E430" s="267"/>
      <c r="F430" s="268"/>
      <c r="G430" s="256"/>
      <c r="H430" s="256"/>
      <c r="I430" s="256"/>
      <c r="J430" s="256"/>
      <c r="K430" s="256"/>
      <c r="L430" s="256"/>
      <c r="M430" s="256"/>
    </row>
    <row r="431" spans="1:17" x14ac:dyDescent="0.25">
      <c r="B431" s="266"/>
      <c r="C431" s="267"/>
      <c r="D431" s="267"/>
      <c r="E431" s="267"/>
      <c r="F431" s="268"/>
      <c r="G431" s="256"/>
      <c r="H431" s="256"/>
      <c r="I431" s="256"/>
      <c r="J431" s="256"/>
      <c r="K431" s="256"/>
      <c r="L431" s="256"/>
      <c r="M431" s="256"/>
    </row>
    <row r="432" spans="1:17" x14ac:dyDescent="0.25">
      <c r="B432" s="266"/>
      <c r="C432" s="267"/>
      <c r="D432" s="267"/>
      <c r="E432" s="267"/>
      <c r="F432" s="268"/>
      <c r="G432" s="256"/>
      <c r="H432" s="256"/>
      <c r="I432" s="256"/>
      <c r="J432" s="256"/>
      <c r="K432" s="256"/>
      <c r="L432" s="256"/>
      <c r="M432" s="256"/>
    </row>
    <row r="433" spans="2:13" x14ac:dyDescent="0.25">
      <c r="B433" s="266"/>
      <c r="C433" s="267"/>
      <c r="D433" s="267"/>
      <c r="E433" s="267"/>
      <c r="F433" s="268"/>
      <c r="G433" s="256"/>
      <c r="H433" s="256"/>
      <c r="I433" s="256"/>
      <c r="J433" s="256"/>
      <c r="K433" s="256"/>
      <c r="L433" s="256"/>
      <c r="M433" s="256"/>
    </row>
    <row r="434" spans="2:13" x14ac:dyDescent="0.25">
      <c r="B434" s="266"/>
      <c r="C434" s="267"/>
      <c r="D434" s="267"/>
      <c r="E434" s="267"/>
      <c r="F434" s="268"/>
      <c r="G434" s="256"/>
      <c r="H434" s="256"/>
      <c r="I434" s="256"/>
      <c r="J434" s="256"/>
      <c r="K434" s="256"/>
      <c r="L434" s="256"/>
      <c r="M434" s="256"/>
    </row>
    <row r="435" spans="2:13" x14ac:dyDescent="0.25">
      <c r="B435" s="266"/>
      <c r="C435" s="267"/>
      <c r="D435" s="267"/>
      <c r="E435" s="267"/>
      <c r="F435" s="268"/>
      <c r="G435" s="256"/>
      <c r="H435" s="256"/>
      <c r="I435" s="256"/>
      <c r="J435" s="256"/>
      <c r="K435" s="256"/>
      <c r="L435" s="256"/>
      <c r="M435" s="256"/>
    </row>
    <row r="436" spans="2:13" x14ac:dyDescent="0.25">
      <c r="B436" s="266"/>
      <c r="C436" s="267"/>
      <c r="D436" s="267"/>
      <c r="E436" s="267"/>
      <c r="F436" s="268"/>
      <c r="G436" s="256"/>
      <c r="H436" s="256"/>
      <c r="I436" s="256"/>
      <c r="J436" s="256"/>
      <c r="K436" s="256"/>
      <c r="L436" s="256"/>
      <c r="M436" s="256"/>
    </row>
    <row r="437" spans="2:13" x14ac:dyDescent="0.25">
      <c r="B437" s="266"/>
      <c r="C437" s="267"/>
      <c r="D437" s="267"/>
      <c r="E437" s="267"/>
      <c r="F437" s="268"/>
      <c r="G437" s="256"/>
      <c r="H437" s="256"/>
      <c r="I437" s="256"/>
      <c r="J437" s="256"/>
      <c r="K437" s="256"/>
      <c r="L437" s="256"/>
      <c r="M437" s="256"/>
    </row>
    <row r="438" spans="2:13" x14ac:dyDescent="0.25">
      <c r="B438" s="266"/>
      <c r="C438" s="267"/>
      <c r="D438" s="267"/>
      <c r="E438" s="267"/>
      <c r="F438" s="268"/>
      <c r="G438" s="256"/>
      <c r="H438" s="256"/>
      <c r="I438" s="256"/>
      <c r="J438" s="256"/>
      <c r="K438" s="256"/>
      <c r="L438" s="256"/>
      <c r="M438" s="256"/>
    </row>
    <row r="439" spans="2:13" x14ac:dyDescent="0.25">
      <c r="B439" s="266"/>
      <c r="C439" s="267"/>
      <c r="D439" s="267"/>
      <c r="E439" s="267"/>
      <c r="F439" s="268"/>
      <c r="G439" s="256"/>
      <c r="H439" s="256"/>
      <c r="I439" s="256"/>
      <c r="J439" s="256"/>
      <c r="K439" s="256"/>
      <c r="L439" s="256"/>
      <c r="M439" s="256"/>
    </row>
    <row r="440" spans="2:13" x14ac:dyDescent="0.25">
      <c r="B440" s="266"/>
      <c r="C440" s="267"/>
      <c r="D440" s="267"/>
      <c r="E440" s="267"/>
      <c r="F440" s="268"/>
      <c r="G440" s="256"/>
      <c r="H440" s="256"/>
      <c r="I440" s="256"/>
      <c r="J440" s="256"/>
      <c r="K440" s="256"/>
      <c r="L440" s="256"/>
      <c r="M440" s="256"/>
    </row>
    <row r="441" spans="2:13" x14ac:dyDescent="0.25">
      <c r="B441" s="266"/>
      <c r="C441" s="267"/>
      <c r="D441" s="267"/>
      <c r="E441" s="267"/>
      <c r="F441" s="268"/>
      <c r="G441" s="256"/>
      <c r="H441" s="256"/>
      <c r="I441" s="256"/>
      <c r="J441" s="256"/>
      <c r="K441" s="256"/>
      <c r="L441" s="256"/>
      <c r="M441" s="256"/>
    </row>
    <row r="442" spans="2:13" x14ac:dyDescent="0.25">
      <c r="B442" s="266"/>
      <c r="C442" s="267"/>
      <c r="D442" s="267"/>
      <c r="E442" s="267"/>
      <c r="F442" s="268"/>
      <c r="G442" s="256"/>
      <c r="H442" s="256"/>
      <c r="I442" s="256"/>
      <c r="J442" s="256"/>
      <c r="K442" s="256"/>
      <c r="L442" s="256"/>
      <c r="M442" s="256"/>
    </row>
    <row r="443" spans="2:13" x14ac:dyDescent="0.25">
      <c r="B443" s="266"/>
      <c r="C443" s="267"/>
      <c r="D443" s="267"/>
      <c r="E443" s="267"/>
      <c r="F443" s="268"/>
      <c r="G443" s="256"/>
      <c r="H443" s="256"/>
      <c r="I443" s="256"/>
      <c r="J443" s="256"/>
      <c r="K443" s="256"/>
      <c r="L443" s="256"/>
      <c r="M443" s="256"/>
    </row>
    <row r="444" spans="2:13" x14ac:dyDescent="0.25">
      <c r="B444" s="266"/>
      <c r="C444" s="267"/>
      <c r="D444" s="267"/>
      <c r="E444" s="267"/>
      <c r="F444" s="268"/>
      <c r="G444" s="256"/>
      <c r="H444" s="256"/>
      <c r="I444" s="256"/>
      <c r="J444" s="256"/>
      <c r="K444" s="256"/>
      <c r="L444" s="256"/>
      <c r="M444" s="256"/>
    </row>
    <row r="445" spans="2:13" x14ac:dyDescent="0.25">
      <c r="B445" s="266"/>
      <c r="C445" s="267"/>
      <c r="D445" s="267"/>
      <c r="E445" s="267"/>
      <c r="F445" s="268"/>
      <c r="G445" s="256"/>
      <c r="H445" s="256"/>
      <c r="I445" s="256"/>
      <c r="J445" s="256"/>
      <c r="K445" s="256"/>
      <c r="L445" s="256"/>
      <c r="M445" s="256"/>
    </row>
    <row r="446" spans="2:13" x14ac:dyDescent="0.25">
      <c r="B446" s="266"/>
      <c r="C446" s="269"/>
      <c r="D446" s="267"/>
      <c r="E446" s="267"/>
      <c r="F446" s="268"/>
      <c r="G446" s="256"/>
      <c r="H446" s="256"/>
      <c r="I446" s="256"/>
      <c r="J446" s="256"/>
      <c r="K446" s="256"/>
      <c r="L446" s="256"/>
      <c r="M446" s="256"/>
    </row>
    <row r="447" spans="2:13" x14ac:dyDescent="0.25">
      <c r="B447" s="266"/>
      <c r="C447" s="270"/>
      <c r="D447" s="267"/>
      <c r="E447" s="267"/>
      <c r="F447" s="268"/>
      <c r="G447" s="256"/>
      <c r="H447" s="256"/>
      <c r="I447" s="256"/>
      <c r="J447" s="256"/>
      <c r="K447" s="256"/>
      <c r="L447" s="256"/>
      <c r="M447" s="256"/>
    </row>
    <row r="448" spans="2:13" x14ac:dyDescent="0.25">
      <c r="B448" s="266"/>
      <c r="C448" s="270"/>
      <c r="D448" s="267"/>
      <c r="E448" s="267"/>
      <c r="F448" s="268"/>
      <c r="G448" s="256"/>
      <c r="H448" s="256"/>
      <c r="I448" s="256"/>
      <c r="J448" s="256"/>
      <c r="K448" s="256"/>
      <c r="L448" s="256"/>
      <c r="M448" s="256"/>
    </row>
    <row r="449" spans="2:13" x14ac:dyDescent="0.25">
      <c r="B449" s="266"/>
      <c r="C449" s="270"/>
      <c r="D449" s="270"/>
      <c r="E449" s="267"/>
      <c r="F449" s="268"/>
      <c r="G449" s="256"/>
      <c r="H449" s="256"/>
      <c r="I449" s="256"/>
      <c r="J449" s="256"/>
      <c r="K449" s="256"/>
      <c r="L449" s="256"/>
      <c r="M449" s="256"/>
    </row>
    <row r="450" spans="2:13" x14ac:dyDescent="0.25">
      <c r="B450" s="266"/>
      <c r="C450" s="270"/>
      <c r="D450" s="270"/>
      <c r="E450" s="267"/>
      <c r="F450" s="268"/>
      <c r="G450" s="256"/>
      <c r="H450" s="256"/>
      <c r="I450" s="256"/>
      <c r="J450" s="256"/>
      <c r="K450" s="256"/>
      <c r="L450" s="256"/>
      <c r="M450" s="256"/>
    </row>
    <row r="451" spans="2:13" x14ac:dyDescent="0.25">
      <c r="B451" s="266"/>
      <c r="C451" s="270"/>
      <c r="D451" s="270"/>
      <c r="E451" s="267"/>
      <c r="F451" s="268"/>
      <c r="G451" s="256"/>
      <c r="H451" s="256"/>
      <c r="I451" s="256"/>
      <c r="J451" s="256"/>
      <c r="K451" s="256"/>
      <c r="L451" s="256"/>
      <c r="M451" s="256"/>
    </row>
    <row r="452" spans="2:13" x14ac:dyDescent="0.25">
      <c r="B452" s="266"/>
      <c r="C452" s="270"/>
      <c r="D452" s="270"/>
      <c r="E452" s="267"/>
      <c r="F452" s="268"/>
      <c r="G452" s="256"/>
      <c r="H452" s="256"/>
      <c r="I452" s="256"/>
      <c r="J452" s="256"/>
      <c r="K452" s="256"/>
      <c r="L452" s="256"/>
      <c r="M452" s="256"/>
    </row>
    <row r="453" spans="2:13" x14ac:dyDescent="0.25">
      <c r="B453" s="266"/>
      <c r="C453" s="270"/>
      <c r="D453" s="270"/>
      <c r="E453" s="267"/>
      <c r="F453" s="268"/>
      <c r="G453" s="256"/>
      <c r="H453" s="256"/>
      <c r="I453" s="256"/>
      <c r="J453" s="256"/>
      <c r="K453" s="256"/>
      <c r="L453" s="256"/>
      <c r="M453" s="256"/>
    </row>
    <row r="454" spans="2:13" x14ac:dyDescent="0.25">
      <c r="B454" s="266"/>
      <c r="C454" s="270"/>
      <c r="D454" s="270"/>
      <c r="E454" s="267"/>
      <c r="F454" s="268"/>
      <c r="G454" s="256"/>
      <c r="H454" s="256"/>
      <c r="I454" s="256"/>
      <c r="J454" s="256"/>
      <c r="K454" s="256"/>
      <c r="L454" s="256"/>
      <c r="M454" s="256"/>
    </row>
    <row r="455" spans="2:13" x14ac:dyDescent="0.25">
      <c r="B455" s="263"/>
      <c r="C455" s="263"/>
      <c r="D455" s="263"/>
      <c r="E455" s="263"/>
      <c r="F455" s="271"/>
      <c r="G455" s="256"/>
      <c r="H455" s="256"/>
      <c r="I455" s="256"/>
      <c r="J455" s="256"/>
      <c r="K455" s="256"/>
      <c r="L455" s="256"/>
      <c r="M455" s="256"/>
    </row>
    <row r="456" spans="2:13" x14ac:dyDescent="0.25">
      <c r="B456" s="256"/>
      <c r="C456" s="256"/>
      <c r="D456" s="256"/>
      <c r="E456" s="256"/>
      <c r="F456" s="256"/>
      <c r="G456" s="256"/>
      <c r="H456" s="256"/>
      <c r="I456" s="256"/>
      <c r="J456" s="256"/>
      <c r="K456" s="256"/>
      <c r="L456" s="256"/>
      <c r="M456" s="256"/>
    </row>
    <row r="457" spans="2:13" x14ac:dyDescent="0.25">
      <c r="B457" s="256"/>
      <c r="C457" s="256"/>
      <c r="D457" s="256"/>
      <c r="E457" s="256"/>
      <c r="F457" s="256"/>
      <c r="G457" s="256"/>
      <c r="H457" s="256"/>
      <c r="I457" s="256"/>
      <c r="J457" s="256"/>
      <c r="K457" s="256"/>
      <c r="L457" s="256"/>
      <c r="M457" s="256"/>
    </row>
  </sheetData>
  <mergeCells count="733">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49">
    <dataValidation allowBlank="1" showInputMessage="1" showErrorMessage="1" promptTitle="Benefit Source" prompt="List the benefit source here." sqref="G407:I407 G17:I17 G415:I415 G411:I411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5:I15 G19"/>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415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19"/>
    <dataValidation type="date" allowBlank="1" showInputMessage="1" showErrorMessage="1" errorTitle="Text Entered Not Valid" error="Please enter date using standardized format MM/DD/YYYY." promptTitle="Event Beginning Date" prompt="Insert event beginning date using the format MM/DD/YYYY here._x000a_" sqref="D415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19">
      <formula1>40179</formula1>
      <formula2>73051</formula2>
    </dataValidation>
    <dataValidation allowBlank="1" showInputMessage="1" showErrorMessage="1" promptTitle="Location " prompt="List location of event here." sqref="F415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19"/>
    <dataValidation allowBlank="1" showInputMessage="1" showErrorMessage="1" promptTitle="Traveler Title" prompt="List traveler's title here." sqref="B417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21"/>
    <dataValidation allowBlank="1" showInputMessage="1" showErrorMessage="1" promptTitle="Event Sponsor" prompt="List the event sponsor here." sqref="C417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21"/>
    <dataValidation type="date" allowBlank="1" showInputMessage="1" showErrorMessage="1" errorTitle="Data Entry Error" error="Please enter date using MM/DD/YYYY" promptTitle="Event Ending Date" prompt="List Event ending date here using the format MM/DD/YYYY." sqref="D417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21">
      <formula1>40179</formula1>
      <formula2>73051</formula2>
    </dataValidation>
    <dataValidation allowBlank="1" showInputMessage="1" showErrorMessage="1" promptTitle="Travel Date(s)" prompt="List the dates of travel here expressed in the format MM/DD/YYYY-MM/DD/YYYY." sqref="F417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21"/>
    <dataValidation allowBlank="1" showInputMessage="1" showErrorMessage="1" promptTitle="Benefit#1 Description" prompt="Benefit Description for Entry #1 is listed here." sqref="J15 J410:J411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18:J19"/>
    <dataValidation allowBlank="1" showInputMessage="1" showErrorMessage="1" promptTitle="Benefit #1 Total Amount" prompt="The total amount of Benefit #1 is entered here." sqref="M414:M415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M19"/>
    <dataValidation allowBlank="1" showInputMessage="1" showErrorMessage="1" promptTitle="Benefit #2 Description" prompt="Benefit #2 description is listed here" sqref="J16 J412 J24 J28 J32 J36 J40 J44 J48 J52 J56 J60 J64 J68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20"/>
    <dataValidation allowBlank="1" showInputMessage="1" showErrorMessage="1" promptTitle="Benefit #2 Total Amount" prompt="The total amount of Benefit #2 is entered here." sqref="M416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20"/>
    <dataValidation allowBlank="1" showInputMessage="1" showErrorMessage="1" promptTitle="Benefit #3 Total Amount" prompt="The total amount of Benefit #3 is entered here." sqref="M417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21"/>
    <dataValidation allowBlank="1" showInputMessage="1" showErrorMessage="1" promptTitle="Benefit #3 Description" prompt="Benefit #3 description is listed here" sqref="J17 J413 J25 J29 J33 J37 J41 J45 J49 J53 J57 J61 J65 J69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21"/>
    <dataValidation allowBlank="1" showInputMessage="1" showErrorMessage="1" promptTitle="Benefit #1--Payment by Check" prompt="If there is a benefit #1 and it was paid by check, mark an x in this cell._x000a_" sqref="K414:K415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8:K19"/>
    <dataValidation allowBlank="1" showInputMessage="1" showErrorMessage="1" promptTitle="Benefit #2--Payment by Check" prompt="If there is a benefit #2 and it was paid by check, mark an x in this cell._x000a_" sqref="K416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20"/>
    <dataValidation allowBlank="1" showInputMessage="1" showErrorMessage="1" promptTitle="Benefit #3--Payment by Check" prompt="If there is a benefit #3 and it was paid by check, mark an x in this cell._x000a_" sqref="K417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21"/>
    <dataValidation allowBlank="1" showInputMessage="1" showErrorMessage="1" promptTitle="Benefit #1- Payment in-kind" prompt="If there is a benefit #1 and it was paid in-kind, mark this box with an  x._x000a_" sqref="L414:L415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18:L19"/>
    <dataValidation allowBlank="1" showInputMessage="1" showErrorMessage="1" promptTitle="Benefit #2- Payment in-kind" prompt="If there is a benefit #2 and it was paid in-kind, mark this box with an  x._x000a_" sqref="L416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20"/>
    <dataValidation allowBlank="1" showInputMessage="1" showErrorMessage="1" promptTitle="Benefit #3- Payment in-kind" prompt="If there is a benefit #3 and it was paid in-kind, mark this box with an  x._x000a_" sqref="L417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2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C446"/>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AFRC</vt:lpstr>
      <vt:lpstr>ARC</vt:lpstr>
      <vt:lpstr>GRC</vt:lpstr>
      <vt:lpstr>GSFC</vt:lpstr>
      <vt:lpstr>GSFC (2)</vt:lpstr>
      <vt:lpstr>HQ</vt:lpstr>
      <vt:lpstr>JSC</vt:lpstr>
      <vt:lpstr>KSC</vt:lpstr>
      <vt:lpstr>LARC</vt:lpstr>
      <vt:lpstr>MSFC</vt:lpstr>
      <vt:lpstr>NSSC</vt:lpstr>
      <vt:lpstr>SSC</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2019-12-03T13:29:37Z</dcterms:modified>
</cp:coreProperties>
</file>